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carlos.taylor\Desktop\workshop\PAPER\"/>
    </mc:Choice>
  </mc:AlternateContent>
  <bookViews>
    <workbookView xWindow="0" yWindow="0" windowWidth="22065" windowHeight="7860" tabRatio="756"/>
  </bookViews>
  <sheets>
    <sheet name="Benzene-Methane" sheetId="3" r:id="rId1"/>
    <sheet name="Benzene-Water" sheetId="4" r:id="rId2"/>
    <sheet name="Diaminodinitroethylene(FOX-7)" sheetId="9" r:id="rId3"/>
    <sheet name="Ethanol" sheetId="6" r:id="rId4"/>
    <sheet name="Ethylenedinitramine(EDNA)" sheetId="8" r:id="rId5"/>
    <sheet name="Imidazole" sheetId="5" r:id="rId6"/>
    <sheet name="Methylformate" sheetId="7" r:id="rId7"/>
    <sheet name="Nitrobenzene" sheetId="10" r:id="rId8"/>
    <sheet name="Nitromethane" sheetId="2" r:id="rId9"/>
    <sheet name="Water" sheetId="1" r:id="rId10"/>
  </sheets>
  <calcPr calcId="152511"/>
</workbook>
</file>

<file path=xl/calcChain.xml><?xml version="1.0" encoding="utf-8"?>
<calcChain xmlns="http://schemas.openxmlformats.org/spreadsheetml/2006/main">
  <c r="D24" i="1" l="1"/>
  <c r="D25" i="1"/>
  <c r="H31" i="10" l="1"/>
  <c r="G31" i="10"/>
  <c r="F31" i="10"/>
  <c r="E31" i="10"/>
  <c r="D31" i="10"/>
  <c r="C31" i="10"/>
  <c r="H28" i="10"/>
  <c r="G28" i="10"/>
  <c r="F28" i="10"/>
  <c r="E28" i="10"/>
  <c r="E32" i="10" s="1"/>
  <c r="D28" i="10"/>
  <c r="D32" i="10" s="1"/>
  <c r="C28" i="10"/>
  <c r="H27" i="10"/>
  <c r="G27" i="10"/>
  <c r="F27" i="10"/>
  <c r="E27" i="10"/>
  <c r="D27" i="10"/>
  <c r="C27" i="10"/>
  <c r="H26" i="10"/>
  <c r="G26" i="10"/>
  <c r="F26" i="10"/>
  <c r="E26" i="10"/>
  <c r="D26" i="10"/>
  <c r="C26" i="10"/>
  <c r="H25" i="10"/>
  <c r="G25" i="10"/>
  <c r="F25" i="10"/>
  <c r="E25" i="10"/>
  <c r="E30" i="10" s="1"/>
  <c r="D25" i="10"/>
  <c r="C25" i="10"/>
  <c r="H24" i="10"/>
  <c r="H33" i="10" s="1"/>
  <c r="G24" i="10"/>
  <c r="G33" i="10" s="1"/>
  <c r="F24" i="10"/>
  <c r="F33" i="10" s="1"/>
  <c r="E24" i="10"/>
  <c r="E33" i="10" s="1"/>
  <c r="D24" i="10"/>
  <c r="D33" i="10" s="1"/>
  <c r="C24" i="10"/>
  <c r="B31" i="10"/>
  <c r="B28" i="10"/>
  <c r="B27" i="10"/>
  <c r="B26" i="10"/>
  <c r="B25" i="10"/>
  <c r="B24" i="10"/>
  <c r="B33" i="10" s="1"/>
  <c r="G31" i="9"/>
  <c r="G32" i="9" s="1"/>
  <c r="F31" i="9"/>
  <c r="F32" i="9" s="1"/>
  <c r="E31" i="9"/>
  <c r="D31" i="9"/>
  <c r="C31" i="9"/>
  <c r="C32" i="9" s="1"/>
  <c r="G28" i="9"/>
  <c r="F28" i="9"/>
  <c r="E28" i="9"/>
  <c r="D28" i="9"/>
  <c r="C28" i="9"/>
  <c r="G27" i="9"/>
  <c r="G30" i="9" s="1"/>
  <c r="F27" i="9"/>
  <c r="F30" i="9" s="1"/>
  <c r="E27" i="9"/>
  <c r="E30" i="9" s="1"/>
  <c r="D27" i="9"/>
  <c r="C27" i="9"/>
  <c r="G26" i="9"/>
  <c r="F26" i="9"/>
  <c r="E26" i="9"/>
  <c r="D26" i="9"/>
  <c r="C26" i="9"/>
  <c r="G25" i="9"/>
  <c r="F25" i="9"/>
  <c r="E25" i="9"/>
  <c r="D25" i="9"/>
  <c r="C25" i="9"/>
  <c r="G24" i="9"/>
  <c r="G33" i="9" s="1"/>
  <c r="F24" i="9"/>
  <c r="F33" i="9" s="1"/>
  <c r="E24" i="9"/>
  <c r="D24" i="9"/>
  <c r="C24" i="9"/>
  <c r="B31" i="9"/>
  <c r="B28" i="9"/>
  <c r="B27" i="9"/>
  <c r="B26" i="9"/>
  <c r="B25" i="9"/>
  <c r="B24" i="9"/>
  <c r="I31" i="8"/>
  <c r="H31" i="8"/>
  <c r="H32" i="8" s="1"/>
  <c r="G31" i="8"/>
  <c r="F31" i="8"/>
  <c r="E31" i="8"/>
  <c r="D31" i="8"/>
  <c r="C31" i="8"/>
  <c r="I28" i="8"/>
  <c r="H28" i="8"/>
  <c r="G28" i="8"/>
  <c r="F28" i="8"/>
  <c r="E28" i="8"/>
  <c r="D28" i="8"/>
  <c r="C28" i="8"/>
  <c r="I27" i="8"/>
  <c r="H27" i="8"/>
  <c r="G27" i="8"/>
  <c r="F27" i="8"/>
  <c r="E27" i="8"/>
  <c r="D27" i="8"/>
  <c r="C27" i="8"/>
  <c r="I26" i="8"/>
  <c r="H26" i="8"/>
  <c r="G26" i="8"/>
  <c r="G29" i="8" s="1"/>
  <c r="F26" i="8"/>
  <c r="F29" i="8" s="1"/>
  <c r="E26" i="8"/>
  <c r="D26" i="8"/>
  <c r="D29" i="8" s="1"/>
  <c r="C26" i="8"/>
  <c r="I25" i="8"/>
  <c r="H25" i="8"/>
  <c r="G25" i="8"/>
  <c r="F25" i="8"/>
  <c r="E25" i="8"/>
  <c r="D25" i="8"/>
  <c r="D30" i="8" s="1"/>
  <c r="C25" i="8"/>
  <c r="I24" i="8"/>
  <c r="H24" i="8"/>
  <c r="G24" i="8"/>
  <c r="F24" i="8"/>
  <c r="E24" i="8"/>
  <c r="D24" i="8"/>
  <c r="C24" i="8"/>
  <c r="B31" i="8"/>
  <c r="B28" i="8"/>
  <c r="B27" i="8"/>
  <c r="B26" i="8"/>
  <c r="B25" i="8"/>
  <c r="B24" i="8"/>
  <c r="G31" i="7"/>
  <c r="F31" i="7"/>
  <c r="E31" i="7"/>
  <c r="D31" i="7"/>
  <c r="C31" i="7"/>
  <c r="G28" i="7"/>
  <c r="F28" i="7"/>
  <c r="E28" i="7"/>
  <c r="D28" i="7"/>
  <c r="C28" i="7"/>
  <c r="G27" i="7"/>
  <c r="F27" i="7"/>
  <c r="E27" i="7"/>
  <c r="D27" i="7"/>
  <c r="D30" i="7" s="1"/>
  <c r="C27" i="7"/>
  <c r="G26" i="7"/>
  <c r="F26" i="7"/>
  <c r="E26" i="7"/>
  <c r="D26" i="7"/>
  <c r="C26" i="7"/>
  <c r="G25" i="7"/>
  <c r="F25" i="7"/>
  <c r="E25" i="7"/>
  <c r="D25" i="7"/>
  <c r="C25" i="7"/>
  <c r="G24" i="7"/>
  <c r="F24" i="7"/>
  <c r="E24" i="7"/>
  <c r="D24" i="7"/>
  <c r="C24" i="7"/>
  <c r="B31" i="7"/>
  <c r="B28" i="7"/>
  <c r="B27" i="7"/>
  <c r="B26" i="7"/>
  <c r="B25" i="7"/>
  <c r="B24" i="7"/>
  <c r="H31" i="6"/>
  <c r="G31" i="6"/>
  <c r="F31" i="6"/>
  <c r="E31" i="6"/>
  <c r="D31" i="6"/>
  <c r="C31" i="6"/>
  <c r="H28" i="6"/>
  <c r="G28" i="6"/>
  <c r="F28" i="6"/>
  <c r="E28" i="6"/>
  <c r="D28" i="6"/>
  <c r="C28" i="6"/>
  <c r="H27" i="6"/>
  <c r="G27" i="6"/>
  <c r="F27" i="6"/>
  <c r="E27" i="6"/>
  <c r="D27" i="6"/>
  <c r="C27" i="6"/>
  <c r="H26" i="6"/>
  <c r="G26" i="6"/>
  <c r="F26" i="6"/>
  <c r="E26" i="6"/>
  <c r="D26" i="6"/>
  <c r="C26" i="6"/>
  <c r="H25" i="6"/>
  <c r="H30" i="6" s="1"/>
  <c r="G25" i="6"/>
  <c r="F25" i="6"/>
  <c r="F30" i="6" s="1"/>
  <c r="E25" i="6"/>
  <c r="D25" i="6"/>
  <c r="C25" i="6"/>
  <c r="H24" i="6"/>
  <c r="G24" i="6"/>
  <c r="F24" i="6"/>
  <c r="E24" i="6"/>
  <c r="D24" i="6"/>
  <c r="C24" i="6"/>
  <c r="B31" i="6"/>
  <c r="B28" i="6"/>
  <c r="B27" i="6"/>
  <c r="B26" i="6"/>
  <c r="B25" i="6"/>
  <c r="B24" i="6"/>
  <c r="H31" i="5"/>
  <c r="G31" i="5"/>
  <c r="F31" i="5"/>
  <c r="E31" i="5"/>
  <c r="D31" i="5"/>
  <c r="C31" i="5"/>
  <c r="F30" i="5"/>
  <c r="H28" i="5"/>
  <c r="G28" i="5"/>
  <c r="F28" i="5"/>
  <c r="E28" i="5"/>
  <c r="D28" i="5"/>
  <c r="C28" i="5"/>
  <c r="H27" i="5"/>
  <c r="G27" i="5"/>
  <c r="F27" i="5"/>
  <c r="E27" i="5"/>
  <c r="D27" i="5"/>
  <c r="C27" i="5"/>
  <c r="H26" i="5"/>
  <c r="G26" i="5"/>
  <c r="F26" i="5"/>
  <c r="E26" i="5"/>
  <c r="D26" i="5"/>
  <c r="C26" i="5"/>
  <c r="H25" i="5"/>
  <c r="G25" i="5"/>
  <c r="F25" i="5"/>
  <c r="E25" i="5"/>
  <c r="D25" i="5"/>
  <c r="C25" i="5"/>
  <c r="H24" i="5"/>
  <c r="G24" i="5"/>
  <c r="F24" i="5"/>
  <c r="E24" i="5"/>
  <c r="D24" i="5"/>
  <c r="C24" i="5"/>
  <c r="B31" i="5"/>
  <c r="B28" i="5"/>
  <c r="B27" i="5"/>
  <c r="B26" i="5"/>
  <c r="B25" i="5"/>
  <c r="B24" i="5"/>
  <c r="B33" i="5" s="1"/>
  <c r="H31" i="3"/>
  <c r="G31" i="3"/>
  <c r="F31" i="3"/>
  <c r="E31" i="3"/>
  <c r="D31" i="3"/>
  <c r="C31" i="3"/>
  <c r="G30" i="3"/>
  <c r="H28" i="3"/>
  <c r="G28" i="3"/>
  <c r="F28" i="3"/>
  <c r="E28" i="3"/>
  <c r="D28" i="3"/>
  <c r="C28" i="3"/>
  <c r="H27" i="3"/>
  <c r="G27" i="3"/>
  <c r="F27" i="3"/>
  <c r="F30" i="3" s="1"/>
  <c r="E27" i="3"/>
  <c r="D27" i="3"/>
  <c r="C27" i="3"/>
  <c r="H26" i="3"/>
  <c r="G26" i="3"/>
  <c r="F26" i="3"/>
  <c r="E26" i="3"/>
  <c r="D26" i="3"/>
  <c r="C26" i="3"/>
  <c r="H25" i="3"/>
  <c r="H30" i="3" s="1"/>
  <c r="G25" i="3"/>
  <c r="F25" i="3"/>
  <c r="E25" i="3"/>
  <c r="D25" i="3"/>
  <c r="C25" i="3"/>
  <c r="H24" i="3"/>
  <c r="G24" i="3"/>
  <c r="F24" i="3"/>
  <c r="E24" i="3"/>
  <c r="D24" i="3"/>
  <c r="C24" i="3"/>
  <c r="C33" i="3" s="1"/>
  <c r="B31" i="3"/>
  <c r="B28" i="3"/>
  <c r="B27" i="3"/>
  <c r="B26" i="3"/>
  <c r="B25" i="3"/>
  <c r="B24" i="3"/>
  <c r="H31" i="2"/>
  <c r="G31" i="2"/>
  <c r="F31" i="2"/>
  <c r="E31" i="2"/>
  <c r="D31" i="2"/>
  <c r="C31" i="2"/>
  <c r="H28" i="2"/>
  <c r="G28" i="2"/>
  <c r="F28" i="2"/>
  <c r="E28" i="2"/>
  <c r="D28" i="2"/>
  <c r="C28" i="2"/>
  <c r="H27" i="2"/>
  <c r="G27" i="2"/>
  <c r="G30" i="2" s="1"/>
  <c r="F27" i="2"/>
  <c r="E27" i="2"/>
  <c r="E30" i="2" s="1"/>
  <c r="D27" i="2"/>
  <c r="C27" i="2"/>
  <c r="H26" i="2"/>
  <c r="G26" i="2"/>
  <c r="F26" i="2"/>
  <c r="E26" i="2"/>
  <c r="D26" i="2"/>
  <c r="C26" i="2"/>
  <c r="H25" i="2"/>
  <c r="G25" i="2"/>
  <c r="F25" i="2"/>
  <c r="E25" i="2"/>
  <c r="D25" i="2"/>
  <c r="C25" i="2"/>
  <c r="H24" i="2"/>
  <c r="G24" i="2"/>
  <c r="F24" i="2"/>
  <c r="E24" i="2"/>
  <c r="D24" i="2"/>
  <c r="C24" i="2"/>
  <c r="B31" i="2"/>
  <c r="B28" i="2"/>
  <c r="B27" i="2"/>
  <c r="B26" i="2"/>
  <c r="B29" i="2" s="1"/>
  <c r="B25" i="2"/>
  <c r="B24" i="2"/>
  <c r="Q30" i="1"/>
  <c r="P30" i="1"/>
  <c r="O30" i="1"/>
  <c r="N30" i="1"/>
  <c r="M30" i="1"/>
  <c r="L30" i="1"/>
  <c r="K30" i="1"/>
  <c r="Q27" i="1"/>
  <c r="P27" i="1"/>
  <c r="O27" i="1"/>
  <c r="N27" i="1"/>
  <c r="M27" i="1"/>
  <c r="L27" i="1"/>
  <c r="K27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4" i="1"/>
  <c r="P24" i="1"/>
  <c r="O24" i="1"/>
  <c r="N24" i="1"/>
  <c r="M24" i="1"/>
  <c r="L24" i="1"/>
  <c r="K24" i="1"/>
  <c r="J30" i="1"/>
  <c r="I30" i="1"/>
  <c r="H30" i="1"/>
  <c r="G30" i="1"/>
  <c r="G31" i="1" s="1"/>
  <c r="F30" i="1"/>
  <c r="E30" i="1"/>
  <c r="D30" i="1"/>
  <c r="C30" i="1"/>
  <c r="C31" i="1" s="1"/>
  <c r="B30" i="1"/>
  <c r="B31" i="1" s="1"/>
  <c r="J27" i="1"/>
  <c r="I27" i="1"/>
  <c r="H27" i="1"/>
  <c r="G27" i="1"/>
  <c r="F27" i="1"/>
  <c r="E27" i="1"/>
  <c r="D27" i="1"/>
  <c r="C27" i="1"/>
  <c r="B27" i="1"/>
  <c r="J26" i="1"/>
  <c r="I26" i="1"/>
  <c r="H26" i="1"/>
  <c r="G26" i="1"/>
  <c r="F26" i="1"/>
  <c r="E26" i="1"/>
  <c r="D26" i="1"/>
  <c r="C26" i="1"/>
  <c r="B26" i="1"/>
  <c r="J25" i="1"/>
  <c r="I25" i="1"/>
  <c r="H25" i="1"/>
  <c r="G25" i="1"/>
  <c r="F25" i="1"/>
  <c r="E25" i="1"/>
  <c r="C25" i="1"/>
  <c r="B25" i="1"/>
  <c r="J24" i="1"/>
  <c r="I24" i="1"/>
  <c r="H24" i="1"/>
  <c r="G24" i="1"/>
  <c r="F24" i="1"/>
  <c r="E24" i="1"/>
  <c r="D32" i="1"/>
  <c r="C24" i="1"/>
  <c r="B24" i="1"/>
  <c r="J31" i="4"/>
  <c r="I31" i="4"/>
  <c r="H31" i="4"/>
  <c r="G31" i="4"/>
  <c r="F31" i="4"/>
  <c r="F32" i="4" s="1"/>
  <c r="E31" i="4"/>
  <c r="D31" i="4"/>
  <c r="C31" i="4"/>
  <c r="J28" i="4"/>
  <c r="I28" i="4"/>
  <c r="H28" i="4"/>
  <c r="G28" i="4"/>
  <c r="F28" i="4"/>
  <c r="E28" i="4"/>
  <c r="D28" i="4"/>
  <c r="C28" i="4"/>
  <c r="J27" i="4"/>
  <c r="I27" i="4"/>
  <c r="H27" i="4"/>
  <c r="G27" i="4"/>
  <c r="F27" i="4"/>
  <c r="E27" i="4"/>
  <c r="D27" i="4"/>
  <c r="C27" i="4"/>
  <c r="J26" i="4"/>
  <c r="I26" i="4"/>
  <c r="I29" i="4" s="1"/>
  <c r="H26" i="4"/>
  <c r="G26" i="4"/>
  <c r="F26" i="4"/>
  <c r="F29" i="4" s="1"/>
  <c r="E26" i="4"/>
  <c r="D26" i="4"/>
  <c r="C26" i="4"/>
  <c r="J25" i="4"/>
  <c r="I25" i="4"/>
  <c r="H25" i="4"/>
  <c r="G25" i="4"/>
  <c r="F25" i="4"/>
  <c r="E25" i="4"/>
  <c r="D25" i="4"/>
  <c r="C25" i="4"/>
  <c r="J24" i="4"/>
  <c r="I24" i="4"/>
  <c r="H24" i="4"/>
  <c r="G24" i="4"/>
  <c r="F24" i="4"/>
  <c r="E24" i="4"/>
  <c r="D24" i="4"/>
  <c r="C24" i="4"/>
  <c r="B31" i="4"/>
  <c r="B28" i="4"/>
  <c r="B27" i="4"/>
  <c r="B26" i="4"/>
  <c r="B25" i="4"/>
  <c r="B24" i="4"/>
  <c r="B33" i="9" l="1"/>
  <c r="E29" i="9"/>
  <c r="H29" i="8"/>
  <c r="I29" i="8"/>
  <c r="I32" i="8"/>
  <c r="B30" i="8"/>
  <c r="C30" i="8"/>
  <c r="B32" i="8"/>
  <c r="E30" i="8"/>
  <c r="C33" i="7"/>
  <c r="E29" i="7"/>
  <c r="F29" i="7"/>
  <c r="B29" i="7"/>
  <c r="D33" i="7"/>
  <c r="H32" i="6"/>
  <c r="H33" i="6"/>
  <c r="B29" i="6"/>
  <c r="B34" i="6" s="1"/>
  <c r="E30" i="6"/>
  <c r="D30" i="5"/>
  <c r="G30" i="5"/>
  <c r="B32" i="5"/>
  <c r="F33" i="5"/>
  <c r="G33" i="5"/>
  <c r="C29" i="4"/>
  <c r="C32" i="4"/>
  <c r="D32" i="4"/>
  <c r="D30" i="3"/>
  <c r="B29" i="3"/>
  <c r="E30" i="3"/>
  <c r="F32" i="3"/>
  <c r="G32" i="3"/>
  <c r="B32" i="2"/>
  <c r="F29" i="2"/>
  <c r="F32" i="2"/>
  <c r="H33" i="2"/>
  <c r="H32" i="2"/>
  <c r="O31" i="1"/>
  <c r="H31" i="1"/>
  <c r="J32" i="1"/>
  <c r="B32" i="4"/>
  <c r="F33" i="4"/>
  <c r="F30" i="4"/>
  <c r="F34" i="4" s="1"/>
  <c r="F35" i="4" s="1"/>
  <c r="F31" i="1"/>
  <c r="E29" i="2"/>
  <c r="B33" i="3"/>
  <c r="B35" i="3" s="1"/>
  <c r="C30" i="3"/>
  <c r="G32" i="8"/>
  <c r="G35" i="8" s="1"/>
  <c r="F29" i="6"/>
  <c r="F34" i="6" s="1"/>
  <c r="D29" i="10"/>
  <c r="E29" i="10"/>
  <c r="E34" i="10" s="1"/>
  <c r="E35" i="10" s="1"/>
  <c r="E32" i="4"/>
  <c r="I31" i="1"/>
  <c r="H29" i="2"/>
  <c r="B30" i="3"/>
  <c r="D29" i="5"/>
  <c r="C30" i="2"/>
  <c r="B34" i="3"/>
  <c r="D30" i="6"/>
  <c r="C33" i="8"/>
  <c r="F30" i="8"/>
  <c r="F34" i="8" s="1"/>
  <c r="C32" i="3"/>
  <c r="G32" i="5"/>
  <c r="C32" i="7"/>
  <c r="D33" i="8"/>
  <c r="C30" i="10"/>
  <c r="G28" i="1"/>
  <c r="J29" i="1"/>
  <c r="F30" i="2"/>
  <c r="D33" i="3"/>
  <c r="H33" i="5"/>
  <c r="B30" i="6"/>
  <c r="E33" i="7"/>
  <c r="G29" i="7"/>
  <c r="D32" i="7"/>
  <c r="E33" i="8"/>
  <c r="H30" i="8"/>
  <c r="D30" i="10"/>
  <c r="L28" i="1"/>
  <c r="Q29" i="1"/>
  <c r="E32" i="3"/>
  <c r="G30" i="6"/>
  <c r="F33" i="7"/>
  <c r="C30" i="7"/>
  <c r="F33" i="8"/>
  <c r="I30" i="8"/>
  <c r="I34" i="8" s="1"/>
  <c r="I35" i="8" s="1"/>
  <c r="C32" i="8"/>
  <c r="B32" i="9"/>
  <c r="C30" i="4"/>
  <c r="C34" i="4" s="1"/>
  <c r="C35" i="4" s="1"/>
  <c r="K31" i="1"/>
  <c r="F29" i="3"/>
  <c r="G33" i="7"/>
  <c r="G33" i="8"/>
  <c r="E29" i="8"/>
  <c r="E34" i="8" s="1"/>
  <c r="D32" i="8"/>
  <c r="C33" i="4"/>
  <c r="C32" i="5"/>
  <c r="C33" i="6"/>
  <c r="E30" i="7"/>
  <c r="E34" i="7" s="1"/>
  <c r="E35" i="7" s="1"/>
  <c r="H33" i="8"/>
  <c r="F29" i="9"/>
  <c r="F34" i="9" s="1"/>
  <c r="D33" i="4"/>
  <c r="D30" i="4"/>
  <c r="J28" i="1"/>
  <c r="L31" i="1"/>
  <c r="C33" i="2"/>
  <c r="C29" i="2"/>
  <c r="G33" i="3"/>
  <c r="E33" i="4"/>
  <c r="E30" i="4"/>
  <c r="B29" i="1"/>
  <c r="E31" i="1"/>
  <c r="M31" i="1"/>
  <c r="H33" i="3"/>
  <c r="H32" i="3"/>
  <c r="F30" i="7"/>
  <c r="F34" i="7" s="1"/>
  <c r="F35" i="7" s="1"/>
  <c r="B33" i="8"/>
  <c r="B35" i="8" s="1"/>
  <c r="G29" i="9"/>
  <c r="H29" i="10"/>
  <c r="H30" i="10"/>
  <c r="H32" i="10"/>
  <c r="G30" i="10"/>
  <c r="G32" i="10"/>
  <c r="F29" i="10"/>
  <c r="F30" i="10"/>
  <c r="F32" i="10"/>
  <c r="D34" i="10"/>
  <c r="D35" i="10" s="1"/>
  <c r="B29" i="10"/>
  <c r="B30" i="10"/>
  <c r="B32" i="10"/>
  <c r="C29" i="10"/>
  <c r="C34" i="10" s="1"/>
  <c r="C32" i="10"/>
  <c r="C33" i="10"/>
  <c r="B30" i="9"/>
  <c r="B29" i="9"/>
  <c r="D33" i="9"/>
  <c r="D32" i="9"/>
  <c r="D30" i="9"/>
  <c r="E34" i="9"/>
  <c r="E35" i="9" s="1"/>
  <c r="E33" i="9"/>
  <c r="E32" i="9"/>
  <c r="G34" i="9"/>
  <c r="G35" i="9" s="1"/>
  <c r="C33" i="9"/>
  <c r="C30" i="9"/>
  <c r="B29" i="8"/>
  <c r="B34" i="8" s="1"/>
  <c r="E32" i="8"/>
  <c r="E35" i="8" s="1"/>
  <c r="F32" i="8"/>
  <c r="G30" i="8"/>
  <c r="G34" i="8" s="1"/>
  <c r="H34" i="8"/>
  <c r="H35" i="8" s="1"/>
  <c r="I33" i="8"/>
  <c r="C29" i="8"/>
  <c r="C34" i="8" s="1"/>
  <c r="B33" i="7"/>
  <c r="B32" i="7"/>
  <c r="G32" i="7"/>
  <c r="G30" i="7"/>
  <c r="F32" i="7"/>
  <c r="E32" i="7"/>
  <c r="H29" i="6"/>
  <c r="H34" i="6" s="1"/>
  <c r="H35" i="6" s="1"/>
  <c r="G33" i="6"/>
  <c r="G29" i="6"/>
  <c r="G32" i="6"/>
  <c r="F32" i="6"/>
  <c r="F33" i="6"/>
  <c r="E33" i="6"/>
  <c r="E29" i="6"/>
  <c r="E34" i="6" s="1"/>
  <c r="E32" i="6"/>
  <c r="D33" i="6"/>
  <c r="D29" i="6"/>
  <c r="D34" i="6" s="1"/>
  <c r="D32" i="6"/>
  <c r="B32" i="6"/>
  <c r="B33" i="6"/>
  <c r="C30" i="6"/>
  <c r="C32" i="6"/>
  <c r="C29" i="6"/>
  <c r="H29" i="5"/>
  <c r="H30" i="5"/>
  <c r="H32" i="5"/>
  <c r="G29" i="5"/>
  <c r="G34" i="5" s="1"/>
  <c r="F29" i="5"/>
  <c r="F34" i="5" s="1"/>
  <c r="F32" i="5"/>
  <c r="E30" i="5"/>
  <c r="E29" i="5"/>
  <c r="E32" i="5"/>
  <c r="E33" i="5"/>
  <c r="D33" i="5"/>
  <c r="D32" i="5"/>
  <c r="D34" i="5"/>
  <c r="B30" i="5"/>
  <c r="B29" i="5"/>
  <c r="B34" i="5" s="1"/>
  <c r="C30" i="5"/>
  <c r="C33" i="5"/>
  <c r="C29" i="5"/>
  <c r="C34" i="5" s="1"/>
  <c r="C35" i="5" s="1"/>
  <c r="J33" i="4"/>
  <c r="J30" i="4"/>
  <c r="J29" i="4"/>
  <c r="J34" i="4" s="1"/>
  <c r="J32" i="4"/>
  <c r="I30" i="4"/>
  <c r="I34" i="4" s="1"/>
  <c r="I33" i="4"/>
  <c r="I32" i="4"/>
  <c r="H30" i="4"/>
  <c r="H34" i="4" s="1"/>
  <c r="H35" i="4" s="1"/>
  <c r="H33" i="4"/>
  <c r="H32" i="4"/>
  <c r="H29" i="4"/>
  <c r="G30" i="4"/>
  <c r="G33" i="4"/>
  <c r="G32" i="4"/>
  <c r="G29" i="4"/>
  <c r="G34" i="4" s="1"/>
  <c r="G35" i="4" s="1"/>
  <c r="E29" i="4"/>
  <c r="E34" i="4" s="1"/>
  <c r="E35" i="4" s="1"/>
  <c r="D29" i="4"/>
  <c r="D34" i="4" s="1"/>
  <c r="D35" i="4" s="1"/>
  <c r="H29" i="3"/>
  <c r="H34" i="3" s="1"/>
  <c r="H35" i="3" s="1"/>
  <c r="G29" i="3"/>
  <c r="G34" i="3" s="1"/>
  <c r="F33" i="3"/>
  <c r="F34" i="3"/>
  <c r="E33" i="3"/>
  <c r="E29" i="3"/>
  <c r="E34" i="3" s="1"/>
  <c r="D32" i="3"/>
  <c r="D29" i="3"/>
  <c r="D34" i="3" s="1"/>
  <c r="B32" i="3"/>
  <c r="C29" i="3"/>
  <c r="D32" i="2"/>
  <c r="D30" i="2"/>
  <c r="D33" i="2"/>
  <c r="D29" i="2"/>
  <c r="H30" i="2"/>
  <c r="G29" i="2"/>
  <c r="G34" i="2" s="1"/>
  <c r="G33" i="2"/>
  <c r="G32" i="2"/>
  <c r="F33" i="2"/>
  <c r="E33" i="2"/>
  <c r="E32" i="2"/>
  <c r="E34" i="2"/>
  <c r="B30" i="2"/>
  <c r="B34" i="2" s="1"/>
  <c r="B33" i="2"/>
  <c r="C32" i="2"/>
  <c r="C34" i="2"/>
  <c r="Q31" i="1"/>
  <c r="P28" i="1"/>
  <c r="P31" i="1"/>
  <c r="O28" i="1"/>
  <c r="N28" i="1"/>
  <c r="N31" i="1"/>
  <c r="K32" i="1"/>
  <c r="J31" i="1"/>
  <c r="C29" i="1"/>
  <c r="C32" i="1"/>
  <c r="D31" i="1"/>
  <c r="B30" i="7"/>
  <c r="B34" i="7" s="1"/>
  <c r="E32" i="1"/>
  <c r="L32" i="1"/>
  <c r="E29" i="1"/>
  <c r="K28" i="1"/>
  <c r="L29" i="1"/>
  <c r="F32" i="1"/>
  <c r="N29" i="1"/>
  <c r="D29" i="1"/>
  <c r="H32" i="1"/>
  <c r="M32" i="1"/>
  <c r="P29" i="1"/>
  <c r="I32" i="1"/>
  <c r="C28" i="1"/>
  <c r="F29" i="1"/>
  <c r="N32" i="1"/>
  <c r="D28" i="1"/>
  <c r="G29" i="1"/>
  <c r="O32" i="1"/>
  <c r="M29" i="1"/>
  <c r="O29" i="1"/>
  <c r="O33" i="1" s="1"/>
  <c r="B28" i="1"/>
  <c r="B33" i="1" s="1"/>
  <c r="B32" i="1"/>
  <c r="E28" i="1"/>
  <c r="H29" i="1"/>
  <c r="P32" i="1"/>
  <c r="M28" i="1"/>
  <c r="G32" i="1"/>
  <c r="F28" i="1"/>
  <c r="I29" i="1"/>
  <c r="Q32" i="1"/>
  <c r="K29" i="1"/>
  <c r="G29" i="10"/>
  <c r="G34" i="10" s="1"/>
  <c r="G35" i="10" s="1"/>
  <c r="D29" i="9"/>
  <c r="C29" i="9"/>
  <c r="D34" i="8"/>
  <c r="D35" i="8"/>
  <c r="C29" i="7"/>
  <c r="C34" i="7" s="1"/>
  <c r="C35" i="7" s="1"/>
  <c r="D29" i="7"/>
  <c r="D34" i="7" s="1"/>
  <c r="E34" i="5"/>
  <c r="B35" i="5"/>
  <c r="F34" i="2"/>
  <c r="Q28" i="1"/>
  <c r="Q33" i="1" s="1"/>
  <c r="J33" i="1"/>
  <c r="J34" i="1" s="1"/>
  <c r="H28" i="1"/>
  <c r="H33" i="1" s="1"/>
  <c r="H34" i="1" s="1"/>
  <c r="I28" i="1"/>
  <c r="B29" i="4"/>
  <c r="B30" i="4"/>
  <c r="B34" i="4" s="1"/>
  <c r="B33" i="4"/>
  <c r="C34" i="9" l="1"/>
  <c r="C35" i="9" s="1"/>
  <c r="D34" i="9"/>
  <c r="D35" i="9" s="1"/>
  <c r="C35" i="8"/>
  <c r="F35" i="8"/>
  <c r="D35" i="7"/>
  <c r="G34" i="7"/>
  <c r="G35" i="7" s="1"/>
  <c r="G34" i="6"/>
  <c r="G35" i="5"/>
  <c r="H34" i="5"/>
  <c r="H35" i="5" s="1"/>
  <c r="G35" i="3"/>
  <c r="C34" i="3"/>
  <c r="C35" i="3" s="1"/>
  <c r="H34" i="2"/>
  <c r="F35" i="2"/>
  <c r="G33" i="1"/>
  <c r="G34" i="1" s="1"/>
  <c r="L33" i="1"/>
  <c r="H35" i="2"/>
  <c r="F35" i="9"/>
  <c r="C33" i="1"/>
  <c r="C34" i="1" s="1"/>
  <c r="F35" i="5"/>
  <c r="B34" i="9"/>
  <c r="B35" i="7"/>
  <c r="C35" i="2"/>
  <c r="E35" i="3"/>
  <c r="P33" i="1"/>
  <c r="B34" i="1"/>
  <c r="B35" i="2"/>
  <c r="D34" i="2"/>
  <c r="D35" i="2" s="1"/>
  <c r="E35" i="6"/>
  <c r="F35" i="6"/>
  <c r="B35" i="4"/>
  <c r="O34" i="1"/>
  <c r="C34" i="6"/>
  <c r="C35" i="6" s="1"/>
  <c r="N33" i="1"/>
  <c r="D35" i="5"/>
  <c r="B35" i="6"/>
  <c r="I35" i="4"/>
  <c r="E35" i="5"/>
  <c r="F33" i="1"/>
  <c r="F34" i="1" s="1"/>
  <c r="L34" i="1"/>
  <c r="D35" i="3"/>
  <c r="J35" i="4"/>
  <c r="H34" i="10"/>
  <c r="F34" i="10"/>
  <c r="B34" i="10"/>
  <c r="C35" i="10"/>
  <c r="G35" i="6"/>
  <c r="D35" i="6"/>
  <c r="F35" i="3"/>
  <c r="G35" i="2"/>
  <c r="E35" i="2"/>
  <c r="I33" i="1"/>
  <c r="I34" i="1" s="1"/>
  <c r="M33" i="1"/>
  <c r="M34" i="1" s="1"/>
  <c r="E33" i="1"/>
  <c r="E34" i="1" s="1"/>
  <c r="D33" i="1"/>
  <c r="Q34" i="1"/>
  <c r="K33" i="1"/>
  <c r="K34" i="1" s="1"/>
  <c r="H35" i="10" l="1"/>
  <c r="P34" i="1"/>
  <c r="B35" i="9"/>
  <c r="N34" i="1"/>
  <c r="B35" i="10"/>
  <c r="D34" i="1"/>
  <c r="F35" i="10"/>
</calcChain>
</file>

<file path=xl/sharedStrings.xml><?xml version="1.0" encoding="utf-8"?>
<sst xmlns="http://schemas.openxmlformats.org/spreadsheetml/2006/main" count="375" uniqueCount="67">
  <si>
    <t>R</t>
  </si>
  <si>
    <t>MP2/DIMER/6</t>
  </si>
  <si>
    <t>SCF/DIMER/6</t>
  </si>
  <si>
    <t>SCF/DIMER/5</t>
  </si>
  <si>
    <t>MP2/DIMER/5</t>
  </si>
  <si>
    <t>MP2/DIMER/4</t>
  </si>
  <si>
    <t>SCF/MA/6</t>
  </si>
  <si>
    <t>MP2/MA/6</t>
  </si>
  <si>
    <t>SCF/MA/5</t>
  </si>
  <si>
    <t>MP2/MA/5</t>
  </si>
  <si>
    <t>MP2/MA/4</t>
  </si>
  <si>
    <t>SCF/MB/6</t>
  </si>
  <si>
    <t>MP2/MB/6</t>
  </si>
  <si>
    <t>SCF/MB/5</t>
  </si>
  <si>
    <t>MP2/MB/5</t>
  </si>
  <si>
    <t>MP2/MB/4</t>
  </si>
  <si>
    <t>Theory/Monomer/Card No.</t>
  </si>
  <si>
    <t>CCSD(T)/DIMER/5</t>
  </si>
  <si>
    <t>CCSD(T)/MA/5</t>
  </si>
  <si>
    <t>CCSD(T)/MB/5</t>
  </si>
  <si>
    <t>SCF/DIMER/4</t>
  </si>
  <si>
    <t>MP2/DIMER/3</t>
  </si>
  <si>
    <t>CCSD(T)/DIMER/3</t>
  </si>
  <si>
    <t>SCF/MA/4</t>
  </si>
  <si>
    <t>MP2/MA/3</t>
  </si>
  <si>
    <t>CCSD(T)/MA/3</t>
  </si>
  <si>
    <t>SCF/MB/4</t>
  </si>
  <si>
    <t>MP2/MB/3</t>
  </si>
  <si>
    <t>CCSD(T)/MB/3</t>
  </si>
  <si>
    <t>MP2/DIMER/2</t>
  </si>
  <si>
    <t>CCSD(T)/DIMER/2</t>
  </si>
  <si>
    <t>MP2/MA/2</t>
  </si>
  <si>
    <t>CCSD(T)/MA/2</t>
  </si>
  <si>
    <t>MP2/MB/2</t>
  </si>
  <si>
    <t>CCSD(T)/MB/2</t>
  </si>
  <si>
    <t>SCF/DIMER/3</t>
  </si>
  <si>
    <t>SCF/MA/3</t>
  </si>
  <si>
    <t>SCF/MB/3</t>
  </si>
  <si>
    <t xml:space="preserve"> </t>
  </si>
  <si>
    <t>E(int):HF(QZ)</t>
  </si>
  <si>
    <t>E(int):HF(5Z)</t>
  </si>
  <si>
    <t>E(int):HF(CBS)</t>
  </si>
  <si>
    <t>E(int):MP2(5Z)</t>
  </si>
  <si>
    <t>E(int):MP2(QZ)</t>
  </si>
  <si>
    <t>Delta MP2(5Z)</t>
  </si>
  <si>
    <t>Delta MP2(QZ)</t>
  </si>
  <si>
    <t>Delta MP2(CBS)</t>
  </si>
  <si>
    <t>Card # A</t>
  </si>
  <si>
    <t xml:space="preserve"> Card # B</t>
  </si>
  <si>
    <t>Alpha</t>
  </si>
  <si>
    <t>E(int):MP2(3Z)</t>
  </si>
  <si>
    <t>Delta CCSD(T)</t>
  </si>
  <si>
    <t>E(CBS)</t>
  </si>
  <si>
    <t>E(int):CCSD(T) (3Z)</t>
  </si>
  <si>
    <t>E(int):HF(TZ)</t>
  </si>
  <si>
    <t>E(int):MP2(TZ)</t>
  </si>
  <si>
    <t>E(int):MP2(DZ)</t>
  </si>
  <si>
    <t>Delta MP2(TZ)</t>
  </si>
  <si>
    <t>E(int):CCSD(T) (DZ)</t>
  </si>
  <si>
    <t>E(int):HF(6Z)</t>
  </si>
  <si>
    <t>E(int):MP2(6Z)</t>
  </si>
  <si>
    <t>Delta MP2(6Z)</t>
  </si>
  <si>
    <t>E(int):CCSD(T) (5Z)</t>
  </si>
  <si>
    <t>R in Angstrom</t>
  </si>
  <si>
    <t>Rows 6-23 in Hartree</t>
  </si>
  <si>
    <t>Rows 24-34 in Kcal/Mol</t>
  </si>
  <si>
    <t>Rows 24-35 in Kcal/Mol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</si>
</sst>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0"/>
    <numFmt numFmtId="165" formatCode="0.0000000000000"/>
    <numFmt numFmtId="166" formatCode="0.00000000000"/>
    <numFmt numFmtId="167" formatCode="0.00000000"/>
    <numFmt numFmtId="168" formatCode="0.0000000"/>
    <numFmt numFmtId="169" formatCode="0.0000000000"/>
    <numFmt numFmtId="170" formatCode="0.000"/>
    <numFmt numFmtId="171" formatCode="[$$-409]#,##0.00;[Red]&quot;-&quot;[$$-409]#,##0.00"/>
    <numFmt numFmtId="172" formatCode="0.0"/>
  </numFmts>
  <fonts count="13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Liberation Sans"/>
    </font>
    <font>
      <sz val="11"/>
      <color theme="1"/>
      <name val="Calibri"/>
      <family val="3"/>
      <charset val="128"/>
      <scheme val="minor"/>
    </font>
    <font>
      <sz val="10"/>
      <color theme="1"/>
      <name val="Liberation Sans"/>
    </font>
    <font>
      <b/>
      <i/>
      <u/>
      <sz val="10"/>
      <color theme="1"/>
      <name val="Liberation Sans"/>
    </font>
    <font>
      <sz val="10"/>
      <color theme="1"/>
      <name val="Times New Roman"/>
      <family val="1"/>
    </font>
    <font>
      <u/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1">
    <xf numFmtId="0" fontId="0" fillId="0" borderId="0"/>
    <xf numFmtId="171" fontId="3" fillId="0" borderId="0"/>
    <xf numFmtId="171" fontId="4" fillId="0" borderId="0">
      <alignment horizontal="center"/>
    </xf>
    <xf numFmtId="171" fontId="4" fillId="0" borderId="0">
      <alignment horizontal="center" textRotation="90"/>
    </xf>
    <xf numFmtId="171" fontId="5" fillId="0" borderId="0">
      <alignment vertical="center"/>
    </xf>
    <xf numFmtId="171" fontId="1" fillId="0" borderId="0"/>
    <xf numFmtId="171" fontId="6" fillId="0" borderId="0"/>
    <xf numFmtId="171" fontId="7" fillId="0" borderId="0"/>
    <xf numFmtId="171" fontId="7" fillId="0" borderId="0"/>
    <xf numFmtId="171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</cellStyleXfs>
  <cellXfs count="3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1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center"/>
    </xf>
    <xf numFmtId="169" fontId="2" fillId="0" borderId="0" xfId="0" applyNumberFormat="1" applyFont="1" applyFill="1" applyAlignment="1">
      <alignment horizontal="center"/>
    </xf>
    <xf numFmtId="170" fontId="0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70" fontId="0" fillId="0" borderId="1" xfId="0" applyNumberFormat="1" applyFont="1" applyFill="1" applyBorder="1" applyAlignment="1">
      <alignment horizontal="center"/>
    </xf>
    <xf numFmtId="170" fontId="8" fillId="0" borderId="0" xfId="38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70" fontId="8" fillId="0" borderId="0" xfId="39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70" fontId="8" fillId="0" borderId="0" xfId="40" applyNumberFormat="1" applyFont="1" applyFill="1" applyBorder="1" applyAlignment="1">
      <alignment horizontal="center"/>
    </xf>
    <xf numFmtId="170" fontId="3" fillId="0" borderId="0" xfId="39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70" fontId="3" fillId="0" borderId="0" xfId="0" applyNumberFormat="1" applyFont="1" applyFill="1" applyAlignment="1">
      <alignment horizontal="center"/>
    </xf>
    <xf numFmtId="170" fontId="0" fillId="0" borderId="0" xfId="40" applyNumberFormat="1" applyFont="1" applyFill="1" applyBorder="1" applyAlignment="1">
      <alignment horizontal="center"/>
    </xf>
    <xf numFmtId="170" fontId="0" fillId="0" borderId="0" xfId="34" applyNumberFormat="1" applyFont="1" applyFill="1" applyAlignment="1">
      <alignment horizontal="center"/>
    </xf>
    <xf numFmtId="170" fontId="1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70" fontId="0" fillId="0" borderId="0" xfId="38" applyNumberFormat="1" applyFont="1" applyFill="1" applyBorder="1" applyAlignment="1">
      <alignment horizontal="center"/>
    </xf>
    <xf numFmtId="172" fontId="0" fillId="0" borderId="0" xfId="0" applyNumberFormat="1" applyFont="1" applyFill="1" applyAlignment="1">
      <alignment horizontal="center"/>
    </xf>
    <xf numFmtId="170" fontId="10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horizontal="center"/>
    </xf>
  </cellXfs>
  <cellStyles count="41">
    <cellStyle name="Heading" xfId="2"/>
    <cellStyle name="Heading1" xfId="3"/>
    <cellStyle name="Normal" xfId="0" builtinId="0"/>
    <cellStyle name="Normal 10" xfId="15"/>
    <cellStyle name="Normal 11" xfId="16"/>
    <cellStyle name="Normal 12" xfId="17"/>
    <cellStyle name="Normal 13" xfId="18"/>
    <cellStyle name="Normal 14" xfId="19"/>
    <cellStyle name="Normal 15" xfId="20"/>
    <cellStyle name="Normal 16" xfId="21"/>
    <cellStyle name="Normal 17" xfId="22"/>
    <cellStyle name="Normal 18" xfId="23"/>
    <cellStyle name="Normal 19" xfId="24"/>
    <cellStyle name="Normal 2" xfId="4"/>
    <cellStyle name="Normal 20" xfId="25"/>
    <cellStyle name="Normal 21" xfId="26"/>
    <cellStyle name="Normal 22" xfId="27"/>
    <cellStyle name="Normal 23" xfId="28"/>
    <cellStyle name="Normal 24" xfId="29"/>
    <cellStyle name="Normal 25" xfId="30"/>
    <cellStyle name="Normal 26" xfId="31"/>
    <cellStyle name="Normal 27" xfId="32"/>
    <cellStyle name="Normal 28" xfId="33"/>
    <cellStyle name="Normal 29" xfId="34"/>
    <cellStyle name="Normal 3" xfId="5"/>
    <cellStyle name="Normal 3 2" xfId="9"/>
    <cellStyle name="Normal 30" xfId="35"/>
    <cellStyle name="Normal 31" xfId="36"/>
    <cellStyle name="Normal 32" xfId="1"/>
    <cellStyle name="Normal 33" xfId="37"/>
    <cellStyle name="Normal 34" xfId="38"/>
    <cellStyle name="Normal 35" xfId="39"/>
    <cellStyle name="Normal 36" xfId="40"/>
    <cellStyle name="Normal 4" xfId="6"/>
    <cellStyle name="Normal 5" xfId="10"/>
    <cellStyle name="Normal 6" xfId="11"/>
    <cellStyle name="Normal 7" xfId="12"/>
    <cellStyle name="Normal 8" xfId="13"/>
    <cellStyle name="Normal 9" xfId="14"/>
    <cellStyle name="Result" xfId="7"/>
    <cellStyle name="Result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B32" sqref="B32"/>
    </sheetView>
  </sheetViews>
  <sheetFormatPr defaultColWidth="9.140625" defaultRowHeight="11.25"/>
  <cols>
    <col min="1" max="1" width="22.7109375" style="1" customWidth="1"/>
    <col min="2" max="2" width="19.7109375" style="1" customWidth="1"/>
    <col min="3" max="3" width="21.140625" style="1" customWidth="1"/>
    <col min="4" max="4" width="17.140625" style="1" customWidth="1"/>
    <col min="5" max="5" width="16" style="1" customWidth="1"/>
    <col min="6" max="7" width="14.140625" style="1" bestFit="1" customWidth="1"/>
    <col min="8" max="8" width="13.85546875" style="1" customWidth="1"/>
    <col min="9" max="16384" width="9.140625" style="1"/>
  </cols>
  <sheetData>
    <row r="1" spans="1:11" ht="12.75">
      <c r="A1" s="16" t="s">
        <v>49</v>
      </c>
      <c r="B1" s="16">
        <v>1.63</v>
      </c>
      <c r="D1" s="29" t="s">
        <v>63</v>
      </c>
    </row>
    <row r="2" spans="1:11" ht="12.75">
      <c r="A2" s="16" t="s">
        <v>47</v>
      </c>
      <c r="B2" s="16">
        <v>5</v>
      </c>
      <c r="D2" s="29" t="s">
        <v>64</v>
      </c>
    </row>
    <row r="3" spans="1:11" ht="12.75">
      <c r="A3" s="16" t="s">
        <v>48</v>
      </c>
      <c r="B3" s="16">
        <v>4</v>
      </c>
      <c r="D3" s="29" t="s">
        <v>66</v>
      </c>
    </row>
    <row r="4" spans="1:11" ht="12.75">
      <c r="A4" s="16"/>
      <c r="B4" s="16"/>
      <c r="C4" s="16"/>
      <c r="D4" s="16"/>
      <c r="E4" s="16" t="s">
        <v>0</v>
      </c>
      <c r="F4" s="16"/>
      <c r="G4" s="16"/>
      <c r="H4" s="16"/>
      <c r="I4" s="16"/>
      <c r="J4" s="16"/>
      <c r="K4" s="16"/>
    </row>
    <row r="5" spans="1:11" ht="12.75">
      <c r="A5" s="16" t="s">
        <v>0</v>
      </c>
      <c r="B5" s="16">
        <v>3.28</v>
      </c>
      <c r="C5" s="24">
        <v>3.8</v>
      </c>
      <c r="D5" s="24">
        <v>4.8</v>
      </c>
      <c r="E5" s="24">
        <v>5.8</v>
      </c>
      <c r="F5" s="24">
        <v>6.8</v>
      </c>
      <c r="G5" s="24">
        <v>7.8</v>
      </c>
      <c r="H5" s="24">
        <v>8.8000000000000007</v>
      </c>
      <c r="I5" s="16"/>
      <c r="J5" s="16"/>
      <c r="K5" s="16"/>
    </row>
    <row r="6" spans="1:11" ht="12.75">
      <c r="A6" s="16" t="s">
        <v>3</v>
      </c>
      <c r="B6" s="10">
        <v>-271.00110160840001</v>
      </c>
      <c r="C6" s="10">
        <v>-271.00779447579998</v>
      </c>
      <c r="D6" s="10">
        <v>-271.00932032269998</v>
      </c>
      <c r="E6" s="10">
        <v>-271.00929090770001</v>
      </c>
      <c r="F6" s="10">
        <v>-271.0092514122</v>
      </c>
      <c r="G6" s="10">
        <v>-271.00923360349998</v>
      </c>
      <c r="H6" s="28">
        <v>-271.00922535400002</v>
      </c>
      <c r="I6" s="16"/>
      <c r="J6" s="16"/>
      <c r="K6" s="16"/>
    </row>
    <row r="7" spans="1:11" ht="12.75">
      <c r="A7" s="16" t="s">
        <v>4</v>
      </c>
      <c r="B7" s="10">
        <v>-272.26323327450001</v>
      </c>
      <c r="C7" s="10">
        <v>-272.2646972988</v>
      </c>
      <c r="D7" s="10">
        <v>-272.26280761869998</v>
      </c>
      <c r="E7" s="10">
        <v>-272.26195663049998</v>
      </c>
      <c r="F7" s="10">
        <v>-272.26167536079998</v>
      </c>
      <c r="G7" s="10">
        <v>-272.26157443879998</v>
      </c>
      <c r="H7" s="28">
        <v>-272.26152622481999</v>
      </c>
      <c r="I7" s="16"/>
      <c r="J7" s="16"/>
      <c r="K7" s="16"/>
    </row>
    <row r="8" spans="1:11" ht="12.75">
      <c r="A8" s="16" t="s">
        <v>20</v>
      </c>
      <c r="B8" s="10">
        <v>-270.99769617359999</v>
      </c>
      <c r="C8" s="10">
        <v>-271.00437955029997</v>
      </c>
      <c r="D8" s="10">
        <v>-271.0058774945</v>
      </c>
      <c r="E8" s="10">
        <v>-271.00582698980003</v>
      </c>
      <c r="F8" s="10">
        <v>-271.00577245580001</v>
      </c>
      <c r="G8" s="10">
        <v>-271.00575049000003</v>
      </c>
      <c r="H8" s="10">
        <v>-271.00573878509999</v>
      </c>
      <c r="I8" s="16"/>
      <c r="J8" s="16"/>
      <c r="K8" s="16"/>
    </row>
    <row r="9" spans="1:11" ht="12.75">
      <c r="A9" s="16" t="s">
        <v>5</v>
      </c>
      <c r="B9" s="10">
        <v>-272.23760092060002</v>
      </c>
      <c r="C9" s="10">
        <v>-272.23880743609999</v>
      </c>
      <c r="D9" s="10">
        <v>-272.23659479140002</v>
      </c>
      <c r="E9" s="10">
        <v>-272.23558281480001</v>
      </c>
      <c r="F9" s="10">
        <v>-272.23521359239999</v>
      </c>
      <c r="G9" s="10">
        <v>-272.23507403999997</v>
      </c>
      <c r="H9" s="10">
        <v>-272.23500427440001</v>
      </c>
      <c r="I9" s="16"/>
      <c r="J9" s="16"/>
      <c r="K9" s="16"/>
    </row>
    <row r="10" spans="1:11" ht="12.75">
      <c r="A10" s="16" t="s">
        <v>21</v>
      </c>
      <c r="B10" s="10">
        <v>-272.16335676567002</v>
      </c>
      <c r="C10" s="10">
        <v>-272.16371604365202</v>
      </c>
      <c r="D10" s="10">
        <v>-272.160292787929</v>
      </c>
      <c r="E10" s="10">
        <v>-272.15852102122398</v>
      </c>
      <c r="F10" s="10">
        <v>-272.15779259727799</v>
      </c>
      <c r="G10" s="10">
        <v>-272.157404421698</v>
      </c>
      <c r="H10" s="10">
        <v>-272.157187792667</v>
      </c>
      <c r="I10" s="16"/>
      <c r="J10" s="16"/>
      <c r="K10" s="16"/>
    </row>
    <row r="11" spans="1:11" ht="12.75">
      <c r="A11" s="16" t="s">
        <v>22</v>
      </c>
      <c r="B11" s="10">
        <v>-272.26477906953397</v>
      </c>
      <c r="C11" s="10">
        <v>-272.26596644352401</v>
      </c>
      <c r="D11" s="10">
        <v>-272.26309699727898</v>
      </c>
      <c r="E11" s="10">
        <v>-272.26148332151502</v>
      </c>
      <c r="F11" s="10">
        <v>-272.26081071367099</v>
      </c>
      <c r="G11" s="10">
        <v>-272.26044506338297</v>
      </c>
      <c r="H11" s="10">
        <v>-272.26023708578799</v>
      </c>
      <c r="I11" s="16"/>
      <c r="J11" s="16"/>
      <c r="K11" s="16"/>
    </row>
    <row r="12" spans="1:11" ht="12.75">
      <c r="A12" s="16" t="s">
        <v>8</v>
      </c>
      <c r="B12" s="10">
        <v>-230.793026277</v>
      </c>
      <c r="C12" s="10">
        <v>-230.79302448000001</v>
      </c>
      <c r="D12" s="10">
        <v>-230.7930213345</v>
      </c>
      <c r="E12" s="10">
        <v>-230.79302161019999</v>
      </c>
      <c r="F12" s="10">
        <v>-230.79302029339999</v>
      </c>
      <c r="G12" s="10">
        <v>-230.79301951080001</v>
      </c>
      <c r="H12" s="10">
        <v>-230.7930191053</v>
      </c>
      <c r="I12" s="16"/>
      <c r="J12" s="16"/>
      <c r="K12" s="16"/>
    </row>
    <row r="13" spans="1:11" ht="12.75">
      <c r="A13" s="16" t="s">
        <v>9</v>
      </c>
      <c r="B13" s="10">
        <v>-231.83056139210001</v>
      </c>
      <c r="C13" s="10">
        <v>-231.83044066869999</v>
      </c>
      <c r="D13" s="10">
        <v>-231.8303004327</v>
      </c>
      <c r="E13" s="10">
        <v>-231.83024399729999</v>
      </c>
      <c r="F13" s="10">
        <v>-231.83021446090001</v>
      </c>
      <c r="G13" s="10">
        <v>-231.83020232819999</v>
      </c>
      <c r="H13" s="10">
        <v>-231.8301905559</v>
      </c>
      <c r="I13" s="16"/>
      <c r="J13" s="16"/>
      <c r="K13" s="16"/>
    </row>
    <row r="14" spans="1:11" ht="12.75">
      <c r="A14" s="16" t="s">
        <v>23</v>
      </c>
      <c r="B14" s="10">
        <v>-230.79029124089999</v>
      </c>
      <c r="C14" s="10">
        <v>-230.79028552279999</v>
      </c>
      <c r="D14" s="10">
        <v>-230.79026511679999</v>
      </c>
      <c r="E14" s="10">
        <v>-230.79024882659999</v>
      </c>
      <c r="F14" s="10">
        <v>-230.79023539580001</v>
      </c>
      <c r="G14" s="10">
        <v>-230.79023198050001</v>
      </c>
      <c r="H14" s="10">
        <v>-230.79022850729999</v>
      </c>
      <c r="I14" s="16"/>
      <c r="J14" s="16"/>
      <c r="K14" s="16"/>
    </row>
    <row r="15" spans="1:11" ht="12.75">
      <c r="A15" s="16" t="s">
        <v>10</v>
      </c>
      <c r="B15" s="10">
        <v>-231.8092198606</v>
      </c>
      <c r="C15" s="10">
        <v>-231.8088781946</v>
      </c>
      <c r="D15" s="10">
        <v>-231.80849040499999</v>
      </c>
      <c r="E15" s="10">
        <v>-231.8082969438</v>
      </c>
      <c r="F15" s="10">
        <v>-231.80819377899999</v>
      </c>
      <c r="G15" s="10">
        <v>-231.80815100749999</v>
      </c>
      <c r="H15" s="10">
        <v>-231.80812193150001</v>
      </c>
      <c r="I15" s="16"/>
      <c r="J15" s="16"/>
      <c r="K15" s="16"/>
    </row>
    <row r="16" spans="1:11" ht="12.75">
      <c r="A16" s="16" t="s">
        <v>24</v>
      </c>
      <c r="B16" s="10">
        <v>-231.74731266070501</v>
      </c>
      <c r="C16" s="10">
        <v>-231.74616848622301</v>
      </c>
      <c r="D16" s="10">
        <v>-231.744763236399</v>
      </c>
      <c r="E16" s="10">
        <v>-231.74393790701501</v>
      </c>
      <c r="F16" s="10">
        <v>-231.74351524019701</v>
      </c>
      <c r="G16" s="10">
        <v>-231.74326430283099</v>
      </c>
      <c r="H16" s="10">
        <v>-231.743116293501</v>
      </c>
      <c r="I16" s="16"/>
      <c r="J16" s="16"/>
      <c r="K16" s="16"/>
    </row>
    <row r="17" spans="1:11" ht="12.75">
      <c r="A17" s="16" t="s">
        <v>25</v>
      </c>
      <c r="B17" s="10">
        <v>-231.82339665290201</v>
      </c>
      <c r="C17" s="10">
        <v>-231.82234257948301</v>
      </c>
      <c r="D17" s="10">
        <v>-231.82104682701399</v>
      </c>
      <c r="E17" s="10">
        <v>-231.82027111726401</v>
      </c>
      <c r="F17" s="10">
        <v>-231.81986985466099</v>
      </c>
      <c r="G17" s="10">
        <v>-231.819627195218</v>
      </c>
      <c r="H17" s="10">
        <v>-231.81948131586</v>
      </c>
      <c r="I17" s="16"/>
      <c r="J17" s="16"/>
      <c r="K17" s="16"/>
    </row>
    <row r="18" spans="1:11" ht="12.75">
      <c r="A18" s="16" t="s">
        <v>13</v>
      </c>
      <c r="B18" s="10">
        <v>-40.216201063100002</v>
      </c>
      <c r="C18" s="10">
        <v>-40.216200363200002</v>
      </c>
      <c r="D18" s="10">
        <v>-40.216199316599997</v>
      </c>
      <c r="E18" s="10">
        <v>-40.2161986443</v>
      </c>
      <c r="F18" s="10">
        <v>-40.216198330300003</v>
      </c>
      <c r="G18" s="10">
        <v>-40.216198204999998</v>
      </c>
      <c r="H18" s="10">
        <v>-40.216198090699997</v>
      </c>
      <c r="I18" s="16"/>
      <c r="J18" s="16"/>
      <c r="K18" s="16"/>
    </row>
    <row r="19" spans="1:11" ht="12.75">
      <c r="A19" s="16" t="s">
        <v>14</v>
      </c>
      <c r="B19" s="10">
        <v>-40.431424268400001</v>
      </c>
      <c r="C19" s="10">
        <v>-40.431385888299999</v>
      </c>
      <c r="D19" s="10">
        <v>-40.431347547900003</v>
      </c>
      <c r="E19" s="10">
        <v>-40.4313216189</v>
      </c>
      <c r="F19" s="10">
        <v>-40.431310245399999</v>
      </c>
      <c r="G19" s="10">
        <v>-40.431305871399999</v>
      </c>
      <c r="H19" s="10">
        <v>-40.4313036438</v>
      </c>
      <c r="I19" s="16"/>
      <c r="J19" s="16"/>
      <c r="K19" s="16"/>
    </row>
    <row r="20" spans="1:11" ht="12.75">
      <c r="A20" s="16" t="s">
        <v>26</v>
      </c>
      <c r="B20" s="10">
        <v>-40.215533521700003</v>
      </c>
      <c r="C20" s="10">
        <v>-40.215524923099998</v>
      </c>
      <c r="D20" s="10">
        <v>-40.2155125146</v>
      </c>
      <c r="E20" s="10">
        <v>-40.215507422400002</v>
      </c>
      <c r="F20" s="10">
        <v>-40.215504185699999</v>
      </c>
      <c r="G20" s="10">
        <v>-40.215502576200002</v>
      </c>
      <c r="H20" s="10">
        <v>-40.215502040499999</v>
      </c>
      <c r="I20" s="16"/>
      <c r="J20" s="16"/>
      <c r="K20" s="16"/>
    </row>
    <row r="21" spans="1:11" ht="12.75">
      <c r="A21" s="16" t="s">
        <v>15</v>
      </c>
      <c r="B21" s="10">
        <v>-40.427195142199999</v>
      </c>
      <c r="C21" s="10">
        <v>-40.427077107400002</v>
      </c>
      <c r="D21" s="10">
        <v>-40.426946996300003</v>
      </c>
      <c r="E21" s="10">
        <v>-40.4268954542</v>
      </c>
      <c r="F21" s="10">
        <v>-40.426869375199999</v>
      </c>
      <c r="G21" s="10">
        <v>-40.426856877100001</v>
      </c>
      <c r="H21" s="10">
        <v>-40.426850154299999</v>
      </c>
      <c r="I21" s="16"/>
      <c r="J21" s="16"/>
      <c r="K21" s="16"/>
    </row>
    <row r="22" spans="1:11" ht="12.75">
      <c r="A22" s="16" t="s">
        <v>27</v>
      </c>
      <c r="B22" s="10">
        <v>-40.414999342490297</v>
      </c>
      <c r="C22" s="10">
        <v>-40.414734211881303</v>
      </c>
      <c r="D22" s="10">
        <v>-40.414375730642803</v>
      </c>
      <c r="E22" s="10">
        <v>-40.414193835638898</v>
      </c>
      <c r="F22" s="10">
        <v>-40.414127284898903</v>
      </c>
      <c r="G22" s="10">
        <v>-40.4140740247108</v>
      </c>
      <c r="H22" s="10">
        <v>-40.4140393531451</v>
      </c>
      <c r="I22" s="16"/>
      <c r="J22" s="16"/>
      <c r="K22" s="16"/>
    </row>
    <row r="23" spans="1:11" s="2" customFormat="1" ht="13.5" thickBot="1">
      <c r="A23" s="14" t="s">
        <v>28</v>
      </c>
      <c r="B23" s="12">
        <v>-40.441572733711801</v>
      </c>
      <c r="C23" s="12">
        <v>-40.4413481852228</v>
      </c>
      <c r="D23" s="12">
        <v>-40.441033046739904</v>
      </c>
      <c r="E23" s="12">
        <v>-40.4408684065248</v>
      </c>
      <c r="F23" s="12">
        <v>-40.4408088591886</v>
      </c>
      <c r="G23" s="12">
        <v>-40.440759889547799</v>
      </c>
      <c r="H23" s="12">
        <v>-40.440727620181001</v>
      </c>
      <c r="I23" s="14"/>
      <c r="J23" s="14"/>
      <c r="K23" s="14"/>
    </row>
    <row r="24" spans="1:11" ht="12.75">
      <c r="A24" s="16" t="s">
        <v>40</v>
      </c>
      <c r="B24" s="10">
        <f>627.51*(B6-B12-B18)</f>
        <v>5.0989778990613388</v>
      </c>
      <c r="C24" s="10">
        <f t="shared" ref="C24:H24" si="0">627.51*(C6-C12-C18)</f>
        <v>0.89756984719477417</v>
      </c>
      <c r="D24" s="10">
        <f t="shared" si="0"/>
        <v>-6.2544925705491181E-2</v>
      </c>
      <c r="E24" s="10">
        <f t="shared" si="0"/>
        <v>-4.4335589544187218E-2</v>
      </c>
      <c r="F24" s="10">
        <f t="shared" si="0"/>
        <v>-2.057511163973217E-2</v>
      </c>
      <c r="G24" s="10">
        <f t="shared" si="0"/>
        <v>-9.9696906103112319E-3</v>
      </c>
      <c r="H24" s="10">
        <f t="shared" si="0"/>
        <v>-5.1192265933638478E-3</v>
      </c>
      <c r="I24" s="16"/>
      <c r="J24" s="16"/>
      <c r="K24" s="16"/>
    </row>
    <row r="25" spans="1:11" ht="12.75">
      <c r="A25" s="16" t="s">
        <v>39</v>
      </c>
      <c r="B25" s="10">
        <f>627.51*(B8-B14-B20)</f>
        <v>5.1007708833911272</v>
      </c>
      <c r="C25" s="10">
        <f t="shared" ref="C25:H25" si="1">627.51*(C8-C14-C20)</f>
        <v>0.89790129796629936</v>
      </c>
      <c r="D25" s="10">
        <f t="shared" si="1"/>
        <v>-6.2665093888236711E-2</v>
      </c>
      <c r="E25" s="10">
        <f t="shared" si="1"/>
        <v>-4.4390559429194169E-2</v>
      </c>
      <c r="F25" s="10">
        <f t="shared" si="1"/>
        <v>-2.0628951995498853E-2</v>
      </c>
      <c r="G25" s="10">
        <f t="shared" si="1"/>
        <v>-9.9983050909724369E-3</v>
      </c>
      <c r="H25" s="10">
        <f t="shared" si="1"/>
        <v>-5.1689881282196383E-3</v>
      </c>
      <c r="I25" s="16"/>
      <c r="J25" s="16"/>
      <c r="K25" s="16"/>
    </row>
    <row r="26" spans="1:11" ht="12.75">
      <c r="A26" s="16" t="s">
        <v>42</v>
      </c>
      <c r="B26" s="10">
        <f>627.51*(B7-B13-B19)</f>
        <v>-0.78289026114024884</v>
      </c>
      <c r="C26" s="10">
        <f t="shared" ref="C26:H26" si="2">627.51*(C7-C13-C19)</f>
        <v>-1.8014191869240044</v>
      </c>
      <c r="D26" s="10">
        <f t="shared" si="2"/>
        <v>-0.72768450411697871</v>
      </c>
      <c r="E26" s="10">
        <f t="shared" si="2"/>
        <v>-0.24536538338846667</v>
      </c>
      <c r="F26" s="10">
        <f t="shared" si="2"/>
        <v>-9.4537205279716541E-2</v>
      </c>
      <c r="G26" s="10">
        <f t="shared" si="2"/>
        <v>-4.1565760389029406E-2</v>
      </c>
      <c r="H26" s="10">
        <f t="shared" si="2"/>
        <v>-2.0096083041934845E-2</v>
      </c>
      <c r="I26" s="16"/>
      <c r="J26" s="16"/>
      <c r="K26" s="16"/>
    </row>
    <row r="27" spans="1:11" ht="12.75">
      <c r="A27" s="16" t="s">
        <v>43</v>
      </c>
      <c r="B27" s="10">
        <f>627.51*(B9-B15-B21)</f>
        <v>-0.74417527869192812</v>
      </c>
      <c r="C27" s="10">
        <f t="shared" ref="C27:H27" si="3">627.51*(C9-C15-C21)</f>
        <v>-1.7897426690839378</v>
      </c>
      <c r="D27" s="10">
        <f t="shared" si="3"/>
        <v>-0.72627386167185837</v>
      </c>
      <c r="E27" s="10">
        <f t="shared" si="3"/>
        <v>-0.24499044617368745</v>
      </c>
      <c r="F27" s="10">
        <f t="shared" si="3"/>
        <v>-9.440147487889447E-2</v>
      </c>
      <c r="G27" s="10">
        <f t="shared" si="3"/>
        <v>-4.151317504444911E-2</v>
      </c>
      <c r="H27" s="10">
        <f t="shared" si="3"/>
        <v>-2.019866838745216E-2</v>
      </c>
      <c r="I27" s="16"/>
      <c r="J27" s="16"/>
      <c r="K27" s="16"/>
    </row>
    <row r="28" spans="1:11" ht="12.75">
      <c r="A28" s="16" t="s">
        <v>50</v>
      </c>
      <c r="B28" s="10">
        <f>627.51*(B10-B16-B22)</f>
        <v>-0.65559890050713454</v>
      </c>
      <c r="C28" s="10">
        <f t="shared" ref="C28:H28" si="4">627.51*(C10-C16-C22)</f>
        <v>-1.7654024646374828</v>
      </c>
      <c r="D28" s="10">
        <f t="shared" si="4"/>
        <v>-0.72403414492489138</v>
      </c>
      <c r="E28" s="10">
        <f t="shared" si="4"/>
        <v>-0.24427619550371005</v>
      </c>
      <c r="F28" s="10">
        <f t="shared" si="4"/>
        <v>-9.4171794972817718E-2</v>
      </c>
      <c r="G28" s="10">
        <f t="shared" si="4"/>
        <v>-4.1474743963514984E-2</v>
      </c>
      <c r="H28" s="10">
        <f t="shared" si="4"/>
        <v>-2.0171949574584999E-2</v>
      </c>
    </row>
    <row r="29" spans="1:11" ht="12.75">
      <c r="A29" s="16" t="s">
        <v>44</v>
      </c>
      <c r="B29" s="10">
        <f>B26-B24</f>
        <v>-5.8818681602015879</v>
      </c>
      <c r="C29" s="10">
        <f t="shared" ref="C29:H29" si="5">C26-C24</f>
        <v>-2.6989890341187786</v>
      </c>
      <c r="D29" s="10">
        <f t="shared" si="5"/>
        <v>-0.66513957841148752</v>
      </c>
      <c r="E29" s="10">
        <f t="shared" si="5"/>
        <v>-0.20102979384427944</v>
      </c>
      <c r="F29" s="10">
        <f t="shared" si="5"/>
        <v>-7.3962093639984378E-2</v>
      </c>
      <c r="G29" s="10">
        <f t="shared" si="5"/>
        <v>-3.1596069778718178E-2</v>
      </c>
      <c r="H29" s="10">
        <f t="shared" si="5"/>
        <v>-1.4976856448570997E-2</v>
      </c>
    </row>
    <row r="30" spans="1:11" ht="12.75">
      <c r="A30" s="16" t="s">
        <v>45</v>
      </c>
      <c r="B30" s="10">
        <f>B27-B25</f>
        <v>-5.8449461620830556</v>
      </c>
      <c r="C30" s="10">
        <f t="shared" ref="C30:H30" si="6">C27-C25</f>
        <v>-2.6876439670502372</v>
      </c>
      <c r="D30" s="10">
        <f t="shared" si="6"/>
        <v>-0.66360876778362166</v>
      </c>
      <c r="E30" s="10">
        <f t="shared" si="6"/>
        <v>-0.20059988674449328</v>
      </c>
      <c r="F30" s="10">
        <f t="shared" si="6"/>
        <v>-7.3772522883395614E-2</v>
      </c>
      <c r="G30" s="10">
        <f t="shared" si="6"/>
        <v>-3.1514869953476674E-2</v>
      </c>
      <c r="H30" s="10">
        <f t="shared" si="6"/>
        <v>-1.5029680259232521E-2</v>
      </c>
    </row>
    <row r="31" spans="1:11" ht="12.75">
      <c r="A31" s="16" t="s">
        <v>53</v>
      </c>
      <c r="B31" s="10">
        <f>627.51*(B11-B17-B23)</f>
        <v>0.11942587076682237</v>
      </c>
      <c r="C31" s="10">
        <f t="shared" ref="C31:H31" si="7">627.51*(C11-C17-C23)</f>
        <v>-1.4280112152091766</v>
      </c>
      <c r="D31" s="10">
        <f t="shared" si="7"/>
        <v>-0.63825518322795938</v>
      </c>
      <c r="E31" s="10">
        <f t="shared" si="7"/>
        <v>-0.21573651116927464</v>
      </c>
      <c r="F31" s="10">
        <f t="shared" si="7"/>
        <v>-8.283120792587631E-2</v>
      </c>
      <c r="G31" s="10">
        <f t="shared" si="7"/>
        <v>-3.6382162061145279E-2</v>
      </c>
      <c r="H31" s="10">
        <f t="shared" si="7"/>
        <v>-1.7664247732756096E-2</v>
      </c>
    </row>
    <row r="32" spans="1:11" ht="12.75">
      <c r="A32" s="16" t="s">
        <v>51</v>
      </c>
      <c r="B32" s="10">
        <f>B31-B28</f>
        <v>0.77502477127395686</v>
      </c>
      <c r="C32" s="10">
        <f t="shared" ref="C32:H32" si="8">C31-C28</f>
        <v>0.33739124942830623</v>
      </c>
      <c r="D32" s="10">
        <f t="shared" si="8"/>
        <v>8.5778961696931999E-2</v>
      </c>
      <c r="E32" s="10">
        <f t="shared" si="8"/>
        <v>2.8539684334435406E-2</v>
      </c>
      <c r="F32" s="10">
        <f t="shared" si="8"/>
        <v>1.1340587046941408E-2</v>
      </c>
      <c r="G32" s="10">
        <f t="shared" si="8"/>
        <v>5.0925819023697055E-3</v>
      </c>
      <c r="H32" s="10">
        <f t="shared" si="8"/>
        <v>2.5077018418289028E-3</v>
      </c>
    </row>
    <row r="33" spans="1:8" ht="12.75">
      <c r="A33" s="16" t="s">
        <v>41</v>
      </c>
      <c r="B33" s="10">
        <f>B24-EXP(-$B$1*$B$2)*(B24-B25)/(EXP(-$B$1*$B$2)-EXP(-$B$1*$B$3))</f>
        <v>5.098540998704296</v>
      </c>
      <c r="C33" s="10">
        <f t="shared" ref="C33:H33" si="9">C24-EXP(-$B$1*$B$2)*(C24-C25)/(EXP(-$B$1*$B$2)-EXP(-$B$1*$B$3))</f>
        <v>0.89748908187071885</v>
      </c>
      <c r="D33" s="10">
        <f t="shared" si="9"/>
        <v>-6.251564406533712E-2</v>
      </c>
      <c r="E33" s="10">
        <f t="shared" si="9"/>
        <v>-4.4322194913800801E-2</v>
      </c>
      <c r="F33" s="10">
        <f t="shared" si="9"/>
        <v>-2.0561992244170827E-2</v>
      </c>
      <c r="G33" s="10">
        <f t="shared" si="9"/>
        <v>-9.9627180581200164E-3</v>
      </c>
      <c r="H33" s="10">
        <f t="shared" si="9"/>
        <v>-5.1071010928871825E-3</v>
      </c>
    </row>
    <row r="34" spans="1:8" ht="12.75">
      <c r="A34" s="16" t="s">
        <v>46</v>
      </c>
      <c r="B34" s="10">
        <f>B29-(1/$B$2^3)*(B29-B30)/((1/$B$2^3)-(1/$B$3^3))</f>
        <v>-5.9206059942931626</v>
      </c>
      <c r="C34" s="10">
        <f t="shared" ref="C34:H34" si="10">C29-(1/$B$2^3)*(C29-C30)/((1/$B$2^3)-(1/$B$3^3))</f>
        <v>-2.710892055305445</v>
      </c>
      <c r="D34" s="10">
        <f t="shared" si="10"/>
        <v>-0.66674567480793701</v>
      </c>
      <c r="E34" s="10">
        <f t="shared" si="10"/>
        <v>-0.20148084391618623</v>
      </c>
      <c r="F34" s="10">
        <f t="shared" si="10"/>
        <v>-7.4160987548536519E-2</v>
      </c>
      <c r="G34" s="10">
        <f t="shared" si="10"/>
        <v>-3.1681263037987954E-2</v>
      </c>
      <c r="H34" s="10">
        <f t="shared" si="10"/>
        <v>-1.4921434745581856E-2</v>
      </c>
    </row>
    <row r="35" spans="1:8" ht="12.75">
      <c r="A35" s="16" t="s">
        <v>52</v>
      </c>
      <c r="B35" s="10">
        <f>B33+B34+B32</f>
        <v>-4.7040224314909729E-2</v>
      </c>
      <c r="C35" s="10">
        <f t="shared" ref="C35:H35" si="11">C33+C34+C32</f>
        <v>-1.4760117240064199</v>
      </c>
      <c r="D35" s="10">
        <f t="shared" si="11"/>
        <v>-0.64348235717634217</v>
      </c>
      <c r="E35" s="10">
        <f t="shared" si="11"/>
        <v>-0.21726335449555162</v>
      </c>
      <c r="F35" s="10">
        <f t="shared" si="11"/>
        <v>-8.3382392745765935E-2</v>
      </c>
      <c r="G35" s="10">
        <f t="shared" si="11"/>
        <v>-3.6551399193738267E-2</v>
      </c>
      <c r="H35" s="10">
        <f t="shared" si="11"/>
        <v>-1.7520833996640135E-2</v>
      </c>
    </row>
    <row r="40" spans="1:8">
      <c r="D40" s="5"/>
      <c r="E40" s="5"/>
    </row>
    <row r="41" spans="1:8">
      <c r="D41" s="5"/>
      <c r="E41" s="5"/>
    </row>
    <row r="42" spans="1:8">
      <c r="D42" s="5"/>
      <c r="E42" s="5"/>
    </row>
    <row r="43" spans="1:8">
      <c r="D43" s="5"/>
      <c r="E43" s="5"/>
    </row>
    <row r="44" spans="1:8">
      <c r="D44" s="5"/>
      <c r="E44" s="5"/>
    </row>
    <row r="45" spans="1:8">
      <c r="D45" s="5"/>
      <c r="E45" s="5"/>
    </row>
    <row r="46" spans="1:8">
      <c r="D46" s="5"/>
      <c r="E46" s="5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selection activeCell="B31" sqref="B31"/>
    </sheetView>
  </sheetViews>
  <sheetFormatPr defaultColWidth="9.140625" defaultRowHeight="11.25"/>
  <cols>
    <col min="1" max="1" width="22.7109375" style="1" customWidth="1"/>
    <col min="2" max="2" width="9.140625" style="1"/>
    <col min="3" max="3" width="10.85546875" style="1" customWidth="1"/>
    <col min="4" max="4" width="11.5703125" style="1" customWidth="1"/>
    <col min="5" max="5" width="10.85546875" style="1" customWidth="1"/>
    <col min="6" max="6" width="9.85546875" style="1" customWidth="1"/>
    <col min="7" max="8" width="9.140625" style="1"/>
    <col min="9" max="9" width="13.85546875" style="1" customWidth="1"/>
    <col min="10" max="10" width="9.140625" style="1"/>
    <col min="11" max="11" width="14" style="1" customWidth="1"/>
    <col min="12" max="12" width="13.28515625" style="1" customWidth="1"/>
    <col min="13" max="13" width="12.85546875" style="1" customWidth="1"/>
    <col min="14" max="16384" width="9.140625" style="1"/>
  </cols>
  <sheetData>
    <row r="1" spans="1:19" ht="12.75">
      <c r="A1" s="16" t="s">
        <v>49</v>
      </c>
      <c r="B1" s="16">
        <v>1.63</v>
      </c>
      <c r="E1" s="29" t="s">
        <v>63</v>
      </c>
    </row>
    <row r="2" spans="1:19" ht="12.75">
      <c r="A2" s="16" t="s">
        <v>47</v>
      </c>
      <c r="B2" s="16">
        <v>6</v>
      </c>
      <c r="E2" s="29" t="s">
        <v>64</v>
      </c>
    </row>
    <row r="3" spans="1:19" ht="12.75">
      <c r="A3" s="16" t="s">
        <v>48</v>
      </c>
      <c r="B3" s="16">
        <v>5</v>
      </c>
      <c r="E3" s="29" t="s">
        <v>65</v>
      </c>
    </row>
    <row r="5" spans="1:19" ht="12.75">
      <c r="A5" s="16" t="s">
        <v>0</v>
      </c>
      <c r="B5" s="16">
        <v>2.31</v>
      </c>
      <c r="C5" s="16">
        <v>2.61</v>
      </c>
      <c r="D5" s="16">
        <v>2.91</v>
      </c>
      <c r="E5" s="16">
        <v>3.21</v>
      </c>
      <c r="F5" s="16">
        <v>3.51</v>
      </c>
      <c r="G5" s="16">
        <v>4.01</v>
      </c>
      <c r="H5" s="16">
        <v>4.51</v>
      </c>
      <c r="I5" s="16">
        <v>5.01</v>
      </c>
      <c r="J5" s="16">
        <v>5.51</v>
      </c>
      <c r="K5" s="16">
        <v>6.01</v>
      </c>
      <c r="L5" s="16">
        <v>6.51</v>
      </c>
      <c r="M5" s="16">
        <v>7.01</v>
      </c>
      <c r="N5" s="16">
        <v>7.5049999999999999</v>
      </c>
      <c r="O5" s="16">
        <v>8.0050000000000008</v>
      </c>
      <c r="P5" s="16">
        <v>8.5050000000000008</v>
      </c>
      <c r="Q5" s="16">
        <v>9.0050000000000008</v>
      </c>
      <c r="S5" s="16"/>
    </row>
    <row r="6" spans="1:19" ht="12.75">
      <c r="A6" s="16" t="s">
        <v>2</v>
      </c>
      <c r="B6" s="10">
        <v>-152.11435998920001</v>
      </c>
      <c r="C6" s="10">
        <v>-152.13497649600001</v>
      </c>
      <c r="D6" s="10">
        <v>-152.13967945280001</v>
      </c>
      <c r="E6" s="10">
        <v>-152.1397043433</v>
      </c>
      <c r="F6" s="10">
        <v>-152.13865372769999</v>
      </c>
      <c r="G6" s="10">
        <v>-152.1369833608</v>
      </c>
      <c r="H6" s="10">
        <v>-152.1359083776</v>
      </c>
      <c r="I6" s="10">
        <v>-152.13526075839999</v>
      </c>
      <c r="J6" s="10">
        <v>-152.1348593733</v>
      </c>
      <c r="K6" s="10">
        <v>-152.13459917399999</v>
      </c>
      <c r="L6" s="10">
        <v>-152.13442318439999</v>
      </c>
      <c r="M6" s="10">
        <v>-152.13429978600001</v>
      </c>
      <c r="N6" s="10">
        <v>-152.13421136209999</v>
      </c>
      <c r="O6" s="10">
        <v>-152.13414504400001</v>
      </c>
      <c r="P6" s="10">
        <v>-152.13409481139999</v>
      </c>
      <c r="Q6" s="10">
        <v>-152.1340560463</v>
      </c>
      <c r="S6" s="10"/>
    </row>
    <row r="7" spans="1:19" ht="12.75">
      <c r="A7" s="16" t="s">
        <v>1</v>
      </c>
      <c r="B7" s="10">
        <v>-152.71443152539999</v>
      </c>
      <c r="C7" s="10">
        <v>-152.7320792287</v>
      </c>
      <c r="D7" s="10">
        <v>-152.73491965150001</v>
      </c>
      <c r="E7" s="10">
        <v>-152.73387359860001</v>
      </c>
      <c r="F7" s="10">
        <v>-152.73222967379999</v>
      </c>
      <c r="G7" s="10">
        <v>-152.73009266689999</v>
      </c>
      <c r="H7" s="10">
        <v>-152.72883778600001</v>
      </c>
      <c r="I7" s="10">
        <v>-152.72811813160001</v>
      </c>
      <c r="J7" s="10">
        <v>-152.72768683530001</v>
      </c>
      <c r="K7" s="10">
        <v>-152.72741589450001</v>
      </c>
      <c r="L7" s="10">
        <v>-152.72723750509999</v>
      </c>
      <c r="M7" s="10">
        <v>-152.7271150354</v>
      </c>
      <c r="N7" s="10">
        <v>-152.72702854249999</v>
      </c>
      <c r="O7" s="10">
        <v>-152.7269642366</v>
      </c>
      <c r="P7" s="10">
        <v>-152.7269158631</v>
      </c>
      <c r="Q7" s="10">
        <v>-152.726878871</v>
      </c>
      <c r="S7" s="10"/>
    </row>
    <row r="8" spans="1:19" ht="12.75">
      <c r="A8" s="16" t="s">
        <v>3</v>
      </c>
      <c r="B8" s="10">
        <v>-152.11408885360001</v>
      </c>
      <c r="C8" s="10">
        <v>-152.1347057662</v>
      </c>
      <c r="D8" s="10">
        <v>-152.1394064671</v>
      </c>
      <c r="E8" s="10">
        <v>-152.13943045330001</v>
      </c>
      <c r="F8" s="10">
        <v>-152.13837898220001</v>
      </c>
      <c r="G8" s="10">
        <v>-152.13670687960001</v>
      </c>
      <c r="H8" s="10">
        <v>-152.13563044989999</v>
      </c>
      <c r="I8" s="10">
        <v>-152.1349817702</v>
      </c>
      <c r="J8" s="10">
        <v>-152.13457964450001</v>
      </c>
      <c r="K8" s="10">
        <v>-152.13431897629999</v>
      </c>
      <c r="L8" s="10">
        <v>-152.1341426626</v>
      </c>
      <c r="M8" s="10">
        <v>-152.1340188117</v>
      </c>
      <c r="N8" s="10">
        <v>-152.13393017600001</v>
      </c>
      <c r="O8" s="10">
        <v>-152.13386376139999</v>
      </c>
      <c r="P8" s="10">
        <v>-152.1338133463</v>
      </c>
      <c r="Q8" s="10">
        <v>-152.13377426260001</v>
      </c>
      <c r="S8" s="10"/>
    </row>
    <row r="9" spans="1:19" ht="12.75">
      <c r="A9" s="16" t="s">
        <v>4</v>
      </c>
      <c r="B9" s="10">
        <v>-152.70834009079999</v>
      </c>
      <c r="C9" s="10">
        <v>-152.7259822732</v>
      </c>
      <c r="D9" s="10">
        <v>-152.72877337770001</v>
      </c>
      <c r="E9" s="10">
        <v>-152.72768683550001</v>
      </c>
      <c r="F9" s="10">
        <v>-152.72600286720001</v>
      </c>
      <c r="G9" s="10">
        <v>-152.72382041840001</v>
      </c>
      <c r="H9" s="10">
        <v>-152.72253345920001</v>
      </c>
      <c r="I9" s="10">
        <v>-152.72177761660001</v>
      </c>
      <c r="J9" s="10">
        <v>-152.7213276855</v>
      </c>
      <c r="K9" s="10">
        <v>-152.72104988929999</v>
      </c>
      <c r="L9" s="10">
        <v>-152.72086782650001</v>
      </c>
      <c r="M9" s="10">
        <v>-152.7207429771</v>
      </c>
      <c r="N9" s="10">
        <v>-152.72065395710001</v>
      </c>
      <c r="O9" s="10">
        <v>-152.72058666180001</v>
      </c>
      <c r="P9" s="10">
        <v>-152.72053570790001</v>
      </c>
      <c r="Q9" s="10">
        <v>-152.7204968417</v>
      </c>
      <c r="S9" s="10"/>
    </row>
    <row r="10" spans="1:19" ht="12.75">
      <c r="A10" s="16" t="s">
        <v>4</v>
      </c>
      <c r="B10" s="10">
        <v>-152.708250083721</v>
      </c>
      <c r="C10" s="10">
        <v>-152.72592194554699</v>
      </c>
      <c r="D10" s="10">
        <v>-152.72873753423499</v>
      </c>
      <c r="E10" s="10">
        <v>-152.72765703744099</v>
      </c>
      <c r="F10" s="10">
        <v>-152.725970350881</v>
      </c>
      <c r="G10" s="10">
        <v>-152.723799161421</v>
      </c>
      <c r="H10" s="10">
        <v>-152.722510896237</v>
      </c>
      <c r="I10" s="10">
        <v>-152.721766239684</v>
      </c>
      <c r="J10" s="10">
        <v>-152.72131633905701</v>
      </c>
      <c r="K10" s="10">
        <v>-152.72105045237399</v>
      </c>
      <c r="L10" s="10">
        <v>-152.72086838974801</v>
      </c>
      <c r="M10" s="10">
        <v>-152.72074354047399</v>
      </c>
      <c r="N10" s="10">
        <v>-152.72065452034801</v>
      </c>
      <c r="O10" s="10">
        <v>-152.720587225152</v>
      </c>
      <c r="P10" s="10">
        <v>-152.720536271219</v>
      </c>
      <c r="Q10" s="10">
        <v>-152.72049740496601</v>
      </c>
      <c r="S10" s="10"/>
    </row>
    <row r="11" spans="1:19" ht="12.75">
      <c r="A11" s="16" t="s">
        <v>17</v>
      </c>
      <c r="B11" s="10">
        <v>-152.727675983079</v>
      </c>
      <c r="C11" s="10">
        <v>-152.74579079507001</v>
      </c>
      <c r="D11" s="10">
        <v>-152.748779636455</v>
      </c>
      <c r="E11" s="10">
        <v>-152.74774348876801</v>
      </c>
      <c r="F11" s="10">
        <v>-152.74606126399101</v>
      </c>
      <c r="G11" s="10">
        <v>-152.74388612425099</v>
      </c>
      <c r="H11" s="10">
        <v>-152.74260628520301</v>
      </c>
      <c r="I11" s="10">
        <v>-152.74187593510399</v>
      </c>
      <c r="J11" s="10">
        <v>-152.741437703906</v>
      </c>
      <c r="K11" s="10">
        <v>-152.74117762615199</v>
      </c>
      <c r="L11" s="10">
        <v>-152.74099999190199</v>
      </c>
      <c r="M11" s="10">
        <v>-152.74087811349699</v>
      </c>
      <c r="N11" s="10">
        <v>-152.740791454847</v>
      </c>
      <c r="O11" s="10">
        <v>-152.74072626052299</v>
      </c>
      <c r="P11" s="10">
        <v>-152.74067697982801</v>
      </c>
      <c r="Q11" s="10">
        <v>-152.74063930603299</v>
      </c>
      <c r="S11" s="10"/>
    </row>
    <row r="12" spans="1:19" ht="12.75">
      <c r="A12" s="16" t="s">
        <v>6</v>
      </c>
      <c r="B12" s="10">
        <v>-76.066811488599996</v>
      </c>
      <c r="C12" s="10">
        <v>-76.0668111942</v>
      </c>
      <c r="D12" s="10">
        <v>-76.066811363200003</v>
      </c>
      <c r="E12" s="10">
        <v>-76.066811114800004</v>
      </c>
      <c r="F12" s="10">
        <v>-76.066810968400006</v>
      </c>
      <c r="G12" s="10">
        <v>-76.066811355300004</v>
      </c>
      <c r="H12" s="10">
        <v>-76.066811254800001</v>
      </c>
      <c r="I12" s="10">
        <v>-76.0668111759</v>
      </c>
      <c r="J12" s="10">
        <v>-76.066811115199997</v>
      </c>
      <c r="K12" s="10">
        <v>-76.066811059100004</v>
      </c>
      <c r="L12" s="10">
        <v>-76.0668110238</v>
      </c>
      <c r="M12" s="10">
        <v>-76.066810995300003</v>
      </c>
      <c r="N12" s="10">
        <v>-76.066810970399999</v>
      </c>
      <c r="O12" s="10">
        <v>-76.066810950800004</v>
      </c>
      <c r="P12" s="10">
        <v>-76.066810939299998</v>
      </c>
      <c r="Q12" s="10">
        <v>-76.066810934399996</v>
      </c>
      <c r="S12" s="10"/>
    </row>
    <row r="13" spans="1:19" ht="12.75">
      <c r="A13" s="16" t="s">
        <v>7</v>
      </c>
      <c r="B13" s="10">
        <v>-76.363460781200004</v>
      </c>
      <c r="C13" s="10">
        <v>-76.363432656699999</v>
      </c>
      <c r="D13" s="10">
        <v>-76.363411714999998</v>
      </c>
      <c r="E13" s="10">
        <v>-76.363392563600001</v>
      </c>
      <c r="F13" s="10">
        <v>-76.363378003799994</v>
      </c>
      <c r="G13" s="10">
        <v>-76.363358478600006</v>
      </c>
      <c r="H13" s="10">
        <v>-76.363344235599996</v>
      </c>
      <c r="I13" s="10">
        <v>-76.363333606699996</v>
      </c>
      <c r="J13" s="10">
        <v>-76.363327071699999</v>
      </c>
      <c r="K13" s="10">
        <v>-76.363322842499997</v>
      </c>
      <c r="L13" s="10">
        <v>-76.363320368100005</v>
      </c>
      <c r="M13" s="10">
        <v>-76.363318898700001</v>
      </c>
      <c r="N13" s="10">
        <v>-76.363317820399999</v>
      </c>
      <c r="O13" s="10">
        <v>-76.363316996699993</v>
      </c>
      <c r="P13" s="10">
        <v>-76.363316449600006</v>
      </c>
      <c r="Q13" s="10">
        <v>-76.363316136500003</v>
      </c>
      <c r="S13" s="10"/>
    </row>
    <row r="14" spans="1:19" ht="12.75">
      <c r="A14" s="16" t="s">
        <v>8</v>
      </c>
      <c r="B14" s="10">
        <v>-76.066675690500006</v>
      </c>
      <c r="C14" s="10">
        <v>-76.066675057699996</v>
      </c>
      <c r="D14" s="10">
        <v>-76.066674104000001</v>
      </c>
      <c r="E14" s="10">
        <v>-76.066673451300005</v>
      </c>
      <c r="F14" s="10">
        <v>-76.066672961600005</v>
      </c>
      <c r="G14" s="10">
        <v>-76.066672265899996</v>
      </c>
      <c r="H14" s="10">
        <v>-76.066671816699994</v>
      </c>
      <c r="I14" s="10">
        <v>-76.066671245799995</v>
      </c>
      <c r="J14" s="10">
        <v>-76.066670826099994</v>
      </c>
      <c r="K14" s="10">
        <v>-76.066670659500005</v>
      </c>
      <c r="L14" s="10">
        <v>-76.066670491699995</v>
      </c>
      <c r="M14" s="10">
        <v>-76.066670332100003</v>
      </c>
      <c r="N14" s="10">
        <v>-76.066670243800004</v>
      </c>
      <c r="O14" s="10">
        <v>-76.066670201700006</v>
      </c>
      <c r="P14" s="10">
        <v>-76.066670151099999</v>
      </c>
      <c r="Q14" s="10">
        <v>-76.066670079700003</v>
      </c>
      <c r="S14" s="10"/>
    </row>
    <row r="15" spans="1:19" ht="12.75">
      <c r="A15" s="16" t="s">
        <v>9</v>
      </c>
      <c r="B15" s="10">
        <v>-76.360414422299996</v>
      </c>
      <c r="C15" s="10">
        <v>-76.360359386799999</v>
      </c>
      <c r="D15" s="10">
        <v>-76.360311916800001</v>
      </c>
      <c r="E15" s="10">
        <v>-76.360273570199993</v>
      </c>
      <c r="F15" s="10">
        <v>-76.3602415708</v>
      </c>
      <c r="G15" s="10">
        <v>-76.360207765699997</v>
      </c>
      <c r="H15" s="10">
        <v>-76.360183810400002</v>
      </c>
      <c r="I15" s="10">
        <v>-76.360159975900004</v>
      </c>
      <c r="J15" s="10">
        <v>-76.360145896899994</v>
      </c>
      <c r="K15" s="10">
        <v>-76.360139185799994</v>
      </c>
      <c r="L15" s="10">
        <v>-76.360135171099998</v>
      </c>
      <c r="M15" s="10">
        <v>-76.360132317799994</v>
      </c>
      <c r="N15" s="10">
        <v>-76.3601298281</v>
      </c>
      <c r="O15" s="10">
        <v>-76.360127663</v>
      </c>
      <c r="P15" s="10">
        <v>-76.360126176199998</v>
      </c>
      <c r="Q15" s="10">
        <v>-76.360125234199998</v>
      </c>
      <c r="S15" s="10"/>
    </row>
    <row r="16" spans="1:19" ht="12.75">
      <c r="A16" s="16" t="s">
        <v>9</v>
      </c>
      <c r="B16" s="10">
        <v>-76.360374127893706</v>
      </c>
      <c r="C16" s="10">
        <v>-76.360323908072402</v>
      </c>
      <c r="D16" s="10">
        <v>-76.360286224057802</v>
      </c>
      <c r="E16" s="10">
        <v>-76.360253107896696</v>
      </c>
      <c r="F16" s="10">
        <v>-76.360221506630694</v>
      </c>
      <c r="G16" s="10">
        <v>-76.360195431173295</v>
      </c>
      <c r="H16" s="10">
        <v>-76.360171365289602</v>
      </c>
      <c r="I16" s="10">
        <v>-76.360148784030599</v>
      </c>
      <c r="J16" s="10">
        <v>-76.360135026713706</v>
      </c>
      <c r="K16" s="10">
        <v>-76.360139467203098</v>
      </c>
      <c r="L16" s="10">
        <v>-76.3601354524518</v>
      </c>
      <c r="M16" s="10">
        <v>-76.3601325992814</v>
      </c>
      <c r="N16" s="10">
        <v>-76.360130109500801</v>
      </c>
      <c r="O16" s="10">
        <v>-76.360127944499993</v>
      </c>
      <c r="P16" s="10">
        <v>-76.360126457582695</v>
      </c>
      <c r="Q16" s="10">
        <v>-76.360125515610704</v>
      </c>
      <c r="S16" s="10"/>
    </row>
    <row r="17" spans="1:20" ht="12.75">
      <c r="A17" s="16" t="s">
        <v>18</v>
      </c>
      <c r="B17" s="10">
        <v>-76.370372384614598</v>
      </c>
      <c r="C17" s="10">
        <v>-76.370337374837703</v>
      </c>
      <c r="D17" s="10">
        <v>-76.370311371484505</v>
      </c>
      <c r="E17" s="10">
        <v>-76.370288190366693</v>
      </c>
      <c r="F17" s="10">
        <v>-76.3702652995281</v>
      </c>
      <c r="G17" s="10">
        <v>-76.370246989174802</v>
      </c>
      <c r="H17" s="10">
        <v>-76.370229557973701</v>
      </c>
      <c r="I17" s="10">
        <v>-76.370212949540502</v>
      </c>
      <c r="J17" s="10">
        <v>-76.370202889294802</v>
      </c>
      <c r="K17" s="10">
        <v>-76.370208168698497</v>
      </c>
      <c r="L17" s="10">
        <v>-76.370205277188205</v>
      </c>
      <c r="M17" s="10">
        <v>-76.370203213190393</v>
      </c>
      <c r="N17" s="10">
        <v>-76.370201409296001</v>
      </c>
      <c r="O17" s="10">
        <v>-76.370199842762304</v>
      </c>
      <c r="P17" s="10">
        <v>-76.370198770009793</v>
      </c>
      <c r="Q17" s="10">
        <v>-76.370198085833096</v>
      </c>
      <c r="S17" s="10"/>
    </row>
    <row r="18" spans="1:20" ht="12.75">
      <c r="A18" s="16" t="s">
        <v>11</v>
      </c>
      <c r="B18" s="10">
        <v>-76.067056094700007</v>
      </c>
      <c r="C18" s="10">
        <v>-76.067055711699993</v>
      </c>
      <c r="D18" s="10">
        <v>-76.067055996600004</v>
      </c>
      <c r="E18" s="10">
        <v>-76.067055893000003</v>
      </c>
      <c r="F18" s="10">
        <v>-76.067055937700005</v>
      </c>
      <c r="G18" s="10">
        <v>-76.067055872099999</v>
      </c>
      <c r="H18" s="10">
        <v>-76.067055763699997</v>
      </c>
      <c r="I18" s="10">
        <v>-76.067055710600002</v>
      </c>
      <c r="J18" s="10">
        <v>-76.067055646100002</v>
      </c>
      <c r="K18" s="10">
        <v>-76.067055607699999</v>
      </c>
      <c r="L18" s="10">
        <v>-76.067055561000004</v>
      </c>
      <c r="M18" s="10">
        <v>-76.0670555345</v>
      </c>
      <c r="N18" s="10">
        <v>-76.067055515700005</v>
      </c>
      <c r="O18" s="10">
        <v>-76.067055493200002</v>
      </c>
      <c r="P18" s="10">
        <v>-76.067055475299995</v>
      </c>
      <c r="Q18" s="10">
        <v>-76.067055463399996</v>
      </c>
      <c r="S18" s="10"/>
    </row>
    <row r="19" spans="1:20" ht="12.75">
      <c r="A19" s="16" t="s">
        <v>12</v>
      </c>
      <c r="B19" s="10">
        <v>-76.363681194700007</v>
      </c>
      <c r="C19" s="10">
        <v>-76.363597434799999</v>
      </c>
      <c r="D19" s="10">
        <v>-76.363552170099993</v>
      </c>
      <c r="E19" s="10">
        <v>-76.363513105899997</v>
      </c>
      <c r="F19" s="10">
        <v>-76.363486182599999</v>
      </c>
      <c r="G19" s="10">
        <v>-76.363453437199993</v>
      </c>
      <c r="H19" s="10">
        <v>-76.363431849600005</v>
      </c>
      <c r="I19" s="10">
        <v>-76.363417600999995</v>
      </c>
      <c r="J19" s="10">
        <v>-76.363406654800002</v>
      </c>
      <c r="K19" s="10">
        <v>-76.363400422699996</v>
      </c>
      <c r="L19" s="10">
        <v>-76.363396847700002</v>
      </c>
      <c r="M19" s="10">
        <v>-76.363394697199993</v>
      </c>
      <c r="N19" s="10">
        <v>-76.363393357999996</v>
      </c>
      <c r="O19" s="10">
        <v>-76.363392286899995</v>
      </c>
      <c r="P19" s="10">
        <v>-76.363391348600004</v>
      </c>
      <c r="Q19" s="10">
        <v>-76.363390616100006</v>
      </c>
      <c r="S19" s="10"/>
    </row>
    <row r="20" spans="1:20" ht="12.75">
      <c r="A20" s="16" t="s">
        <v>13</v>
      </c>
      <c r="B20" s="10">
        <v>-76.066923147500006</v>
      </c>
      <c r="C20" s="10">
        <v>-76.066921698100003</v>
      </c>
      <c r="D20" s="10">
        <v>-76.066920402799994</v>
      </c>
      <c r="E20" s="10">
        <v>-76.066919651000006</v>
      </c>
      <c r="F20" s="10">
        <v>-76.066919077700007</v>
      </c>
      <c r="G20" s="10">
        <v>-76.066918337000004</v>
      </c>
      <c r="H20" s="10">
        <v>-76.066917185099996</v>
      </c>
      <c r="I20" s="10">
        <v>-76.066916604799999</v>
      </c>
      <c r="J20" s="10">
        <v>-76.066916175000003</v>
      </c>
      <c r="K20" s="10">
        <v>-76.066915786799996</v>
      </c>
      <c r="L20" s="10">
        <v>-76.066915564599995</v>
      </c>
      <c r="M20" s="10">
        <v>-76.066915221299993</v>
      </c>
      <c r="N20" s="10">
        <v>-76.066915052300004</v>
      </c>
      <c r="O20" s="10">
        <v>-76.0669149533</v>
      </c>
      <c r="P20" s="10">
        <v>-76.0669147893</v>
      </c>
      <c r="Q20" s="10">
        <v>-76.066914522900007</v>
      </c>
      <c r="S20" s="10"/>
    </row>
    <row r="21" spans="1:20" ht="12.75">
      <c r="A21" s="16" t="s">
        <v>14</v>
      </c>
      <c r="B21" s="10">
        <v>-76.360768670699997</v>
      </c>
      <c r="C21" s="10">
        <v>-76.360636598400006</v>
      </c>
      <c r="D21" s="10">
        <v>-76.360534913999999</v>
      </c>
      <c r="E21" s="10">
        <v>-76.360460017500003</v>
      </c>
      <c r="F21" s="10">
        <v>-76.360403793800003</v>
      </c>
      <c r="G21" s="10">
        <v>-76.360335683499997</v>
      </c>
      <c r="H21" s="10">
        <v>-76.360290300200006</v>
      </c>
      <c r="I21" s="10">
        <v>-76.360252379100004</v>
      </c>
      <c r="J21" s="10">
        <v>-76.360229919600002</v>
      </c>
      <c r="K21" s="10">
        <v>-76.360219020000002</v>
      </c>
      <c r="L21" s="10">
        <v>-76.360213111700006</v>
      </c>
      <c r="M21" s="10">
        <v>-76.360209810699999</v>
      </c>
      <c r="N21" s="10">
        <v>-76.360207237500006</v>
      </c>
      <c r="O21" s="10">
        <v>-76.360204428299994</v>
      </c>
      <c r="P21" s="10">
        <v>-76.360201779199997</v>
      </c>
      <c r="Q21" s="10">
        <v>-76.360199745499997</v>
      </c>
      <c r="S21" s="10"/>
    </row>
    <row r="22" spans="1:20" ht="12.75">
      <c r="A22" s="16" t="s">
        <v>14</v>
      </c>
      <c r="B22" s="10">
        <v>-76.360721332988305</v>
      </c>
      <c r="C22" s="10">
        <v>-76.360612895846998</v>
      </c>
      <c r="D22" s="10">
        <v>-76.360524809984298</v>
      </c>
      <c r="E22" s="10">
        <v>-76.360450680804504</v>
      </c>
      <c r="F22" s="10">
        <v>-76.3603913478197</v>
      </c>
      <c r="G22" s="10">
        <v>-76.360326737133306</v>
      </c>
      <c r="H22" s="10">
        <v>-76.3602801601875</v>
      </c>
      <c r="I22" s="10">
        <v>-76.360252185992593</v>
      </c>
      <c r="J22" s="10">
        <v>-76.360229425958906</v>
      </c>
      <c r="K22" s="10">
        <v>-76.360219301420898</v>
      </c>
      <c r="L22" s="10">
        <v>-76.360213393184495</v>
      </c>
      <c r="M22" s="10">
        <v>-76.360210092125001</v>
      </c>
      <c r="N22" s="10">
        <v>-76.360207518904801</v>
      </c>
      <c r="O22" s="10">
        <v>-76.360204709856603</v>
      </c>
      <c r="P22" s="10">
        <v>-76.360202060661905</v>
      </c>
      <c r="Q22" s="10">
        <v>-76.360200026994207</v>
      </c>
      <c r="S22" s="10"/>
    </row>
    <row r="23" spans="1:20" s="2" customFormat="1" ht="13.5" thickBot="1">
      <c r="A23" s="14" t="s">
        <v>19</v>
      </c>
      <c r="B23" s="12">
        <v>-76.370622749521004</v>
      </c>
      <c r="C23" s="12">
        <v>-76.370552812826901</v>
      </c>
      <c r="D23" s="12">
        <v>-76.370492203132102</v>
      </c>
      <c r="E23" s="12">
        <v>-76.370440107446896</v>
      </c>
      <c r="F23" s="12">
        <v>-76.370398429066597</v>
      </c>
      <c r="G23" s="12">
        <v>-76.370354675077905</v>
      </c>
      <c r="H23" s="12">
        <v>-76.370323118998201</v>
      </c>
      <c r="I23" s="12">
        <v>-76.370306470991807</v>
      </c>
      <c r="J23" s="12">
        <v>-76.3702911708409</v>
      </c>
      <c r="K23" s="12">
        <v>-76.370284673789698</v>
      </c>
      <c r="L23" s="12">
        <v>-76.370280742418103</v>
      </c>
      <c r="M23" s="12">
        <v>-76.370278515421603</v>
      </c>
      <c r="N23" s="12">
        <v>-76.370276748751607</v>
      </c>
      <c r="O23" s="12">
        <v>-76.370274757515006</v>
      </c>
      <c r="P23" s="12">
        <v>-76.370272835639099</v>
      </c>
      <c r="Q23" s="12">
        <v>-76.370271320548795</v>
      </c>
      <c r="S23" s="12"/>
    </row>
    <row r="24" spans="1:20" ht="12.75">
      <c r="A24" s="16" t="s">
        <v>59</v>
      </c>
      <c r="B24" s="10">
        <f>627.51*(B6-B12-B18)</f>
        <v>12.241210373685581</v>
      </c>
      <c r="C24" s="10">
        <f t="shared" ref="C24:J24" si="0">627.51*(C6-C12-C18)</f>
        <v>-0.6962788836601973</v>
      </c>
      <c r="D24" s="10">
        <f t="shared" si="0"/>
        <v>-3.6471464784318575</v>
      </c>
      <c r="E24" s="10">
        <f t="shared" si="0"/>
        <v>-3.6629863995987901</v>
      </c>
      <c r="F24" s="10">
        <f t="shared" si="0"/>
        <v>-3.0037784222024788</v>
      </c>
      <c r="G24" s="10">
        <f t="shared" si="0"/>
        <v>-1.9554048698333373</v>
      </c>
      <c r="H24" s="10">
        <f t="shared" si="0"/>
        <v>-1.280973248844153</v>
      </c>
      <c r="I24" s="10">
        <f t="shared" si="0"/>
        <v>-0.87466855596423398</v>
      </c>
      <c r="J24" s="10">
        <f t="shared" si="0"/>
        <v>-0.62287395612285879</v>
      </c>
      <c r="K24" s="10">
        <f t="shared" ref="K24:Q24" si="1">627.51*(K6-K12-K18)</f>
        <v>-0.45965559306221793</v>
      </c>
      <c r="L24" s="10">
        <f t="shared" si="1"/>
        <v>-0.34927181498895421</v>
      </c>
      <c r="M24" s="10">
        <f t="shared" si="1"/>
        <v>-0.2718725980692514</v>
      </c>
      <c r="N24" s="10">
        <f t="shared" si="1"/>
        <v>-0.21641313875093943</v>
      </c>
      <c r="O24" s="10">
        <f t="shared" si="1"/>
        <v>-0.17482428600091679</v>
      </c>
      <c r="P24" s="10">
        <f t="shared" si="1"/>
        <v>-0.14332127596624247</v>
      </c>
      <c r="Q24" s="10">
        <f t="shared" si="1"/>
        <v>-0.11900633024233272</v>
      </c>
      <c r="S24" s="10"/>
      <c r="T24" s="10"/>
    </row>
    <row r="25" spans="1:20" ht="12.75">
      <c r="A25" s="16" t="s">
        <v>40</v>
      </c>
      <c r="B25" s="10">
        <f>627.51*(B8-B14-B20)</f>
        <v>12.242710310845645</v>
      </c>
      <c r="C25" s="10">
        <f t="shared" ref="C25:J25" si="2">627.51*(C8-C14-C20)</f>
        <v>-0.69591511610427803</v>
      </c>
      <c r="D25" s="10">
        <f t="shared" si="2"/>
        <v>-3.6470632078579999</v>
      </c>
      <c r="E25" s="10">
        <f t="shared" si="2"/>
        <v>-3.6629961260079389</v>
      </c>
      <c r="F25" s="10">
        <f t="shared" si="2"/>
        <v>-3.0038545391773499</v>
      </c>
      <c r="G25" s="10">
        <f t="shared" si="2"/>
        <v>-1.955494792024892</v>
      </c>
      <c r="H25" s="10">
        <f t="shared" si="2"/>
        <v>-1.2810290972320859</v>
      </c>
      <c r="I25" s="10">
        <f t="shared" si="2"/>
        <v>-0.87469848819928397</v>
      </c>
      <c r="J25" s="10">
        <f t="shared" si="2"/>
        <v>-0.62289365994071844</v>
      </c>
      <c r="K25" s="10">
        <f t="shared" ref="K25:Q25" si="3">627.51*(K8-K14-K20)</f>
        <v>-0.45966990029586041</v>
      </c>
      <c r="L25" s="10">
        <f t="shared" si="3"/>
        <v>-0.34927601931856356</v>
      </c>
      <c r="M25" s="10">
        <f t="shared" si="3"/>
        <v>-0.27187391583701637</v>
      </c>
      <c r="N25" s="10">
        <f t="shared" si="3"/>
        <v>-0.21641558604794467</v>
      </c>
      <c r="O25" s="10">
        <f t="shared" si="3"/>
        <v>-0.17482830205633162</v>
      </c>
      <c r="P25" s="10">
        <f t="shared" si="3"/>
        <v>-0.14332698631105897</v>
      </c>
      <c r="Q25" s="10">
        <f t="shared" si="3"/>
        <v>-0.1190135466023564</v>
      </c>
      <c r="S25" s="10"/>
      <c r="T25" s="10"/>
    </row>
    <row r="26" spans="1:20" ht="12.75">
      <c r="A26" s="16" t="s">
        <v>60</v>
      </c>
      <c r="B26" s="10">
        <f>627.51*(B7-B13-B19)</f>
        <v>7.9759347932696114</v>
      </c>
      <c r="C26" s="10">
        <f t="shared" ref="C26:J26" si="4">627.51*(C7-C13-C19)</f>
        <v>-3.1683840843744369</v>
      </c>
      <c r="D26" s="10">
        <f t="shared" si="4"/>
        <v>-4.9923229736742112</v>
      </c>
      <c r="E26" s="10">
        <f t="shared" si="4"/>
        <v>-4.3724451895499126</v>
      </c>
      <c r="F26" s="10">
        <f t="shared" si="4"/>
        <v>-3.3668969983732904</v>
      </c>
      <c r="G26" s="10">
        <f t="shared" si="4"/>
        <v>-2.0587041227566325</v>
      </c>
      <c r="H26" s="10">
        <f t="shared" si="4"/>
        <v>-1.2937378690161576</v>
      </c>
      <c r="I26" s="10">
        <f t="shared" si="4"/>
        <v>-0.85775841650295792</v>
      </c>
      <c r="J26" s="10">
        <f t="shared" si="4"/>
        <v>-0.59808530309085073</v>
      </c>
      <c r="K26" s="10">
        <f t="shared" ref="K26:Q26" si="5">627.51*(K7-K13-K19)</f>
        <v>-0.43463181205499851</v>
      </c>
      <c r="L26" s="10">
        <f t="shared" si="5"/>
        <v>-0.32648673863340588</v>
      </c>
      <c r="M26" s="10">
        <f t="shared" si="5"/>
        <v>-0.25190730065115885</v>
      </c>
      <c r="N26" s="10">
        <f t="shared" si="5"/>
        <v>-0.19914914639033499</v>
      </c>
      <c r="O26" s="10">
        <f t="shared" si="5"/>
        <v>-0.15998555703599279</v>
      </c>
      <c r="P26" s="10">
        <f t="shared" si="5"/>
        <v>-0.13056280539497606</v>
      </c>
      <c r="Q26" s="10">
        <f t="shared" si="5"/>
        <v>-0.10800601717625213</v>
      </c>
      <c r="S26" s="10"/>
      <c r="T26" s="10"/>
    </row>
    <row r="27" spans="1:20" ht="12.75">
      <c r="A27" s="16" t="s">
        <v>42</v>
      </c>
      <c r="B27" s="10">
        <f>627.51*(B9-B15-B21)</f>
        <v>8.0591123105222149</v>
      </c>
      <c r="C27" s="10">
        <f t="shared" ref="C27:J27" si="6">627.51*(C9-C15-C21)</f>
        <v>-3.1289455828786101</v>
      </c>
      <c r="D27" s="10">
        <f t="shared" si="6"/>
        <v>-4.9739874452247461</v>
      </c>
      <c r="E27" s="10">
        <f t="shared" si="6"/>
        <v>-4.3632325269859811</v>
      </c>
      <c r="F27" s="10">
        <f t="shared" si="6"/>
        <v>-3.3618864565298368</v>
      </c>
      <c r="G27" s="10">
        <f t="shared" si="6"/>
        <v>-2.0563309427019494</v>
      </c>
      <c r="H27" s="10">
        <f t="shared" si="6"/>
        <v>-1.292261839985728</v>
      </c>
      <c r="I27" s="10">
        <f t="shared" si="6"/>
        <v>-0.85671530661610484</v>
      </c>
      <c r="J27" s="10">
        <f t="shared" si="6"/>
        <v>-0.59730731619313127</v>
      </c>
      <c r="K27" s="10">
        <f t="shared" ref="K27:Q27" si="7">627.51*(K9-K15-K21)</f>
        <v>-0.43403831308133262</v>
      </c>
      <c r="L27" s="10">
        <f t="shared" si="7"/>
        <v>-0.32601886719219875</v>
      </c>
      <c r="M27" s="10">
        <f t="shared" si="7"/>
        <v>-0.25153650499157548</v>
      </c>
      <c r="N27" s="10">
        <f t="shared" si="7"/>
        <v>-0.1988525851687791</v>
      </c>
      <c r="O27" s="10">
        <f t="shared" si="7"/>
        <v>-0.15974553446677092</v>
      </c>
      <c r="P27" s="10">
        <f t="shared" si="7"/>
        <v>-0.13036677128596721</v>
      </c>
      <c r="Q27" s="10">
        <f t="shared" si="7"/>
        <v>-0.10784512362123337</v>
      </c>
      <c r="S27" s="10"/>
      <c r="T27" s="10"/>
    </row>
    <row r="28" spans="1:20" ht="12.75">
      <c r="A28" s="16" t="s">
        <v>61</v>
      </c>
      <c r="B28" s="10">
        <f t="shared" ref="B28:Q28" si="8">B26-B24</f>
        <v>-4.2652755804159694</v>
      </c>
      <c r="C28" s="10">
        <f t="shared" si="8"/>
        <v>-2.4721052007142394</v>
      </c>
      <c r="D28" s="10">
        <f t="shared" si="8"/>
        <v>-1.3451764952423537</v>
      </c>
      <c r="E28" s="10">
        <f t="shared" si="8"/>
        <v>-0.70945878995112244</v>
      </c>
      <c r="F28" s="10">
        <f t="shared" si="8"/>
        <v>-0.36311857617081156</v>
      </c>
      <c r="G28" s="10">
        <f t="shared" si="8"/>
        <v>-0.10329925292329523</v>
      </c>
      <c r="H28" s="10">
        <f t="shared" si="8"/>
        <v>-1.2764620172004637E-2</v>
      </c>
      <c r="I28" s="10">
        <f t="shared" si="8"/>
        <v>1.6910139461276064E-2</v>
      </c>
      <c r="J28" s="10">
        <f t="shared" si="8"/>
        <v>2.4788653032008057E-2</v>
      </c>
      <c r="K28" s="10">
        <f t="shared" si="8"/>
        <v>2.5023781007219414E-2</v>
      </c>
      <c r="L28" s="10">
        <f t="shared" si="8"/>
        <v>2.2785076355548328E-2</v>
      </c>
      <c r="M28" s="10">
        <f t="shared" si="8"/>
        <v>1.9965297418092554E-2</v>
      </c>
      <c r="N28" s="10">
        <f t="shared" si="8"/>
        <v>1.7263992360604441E-2</v>
      </c>
      <c r="O28" s="10">
        <f t="shared" si="8"/>
        <v>1.4838728964923997E-2</v>
      </c>
      <c r="P28" s="10">
        <f t="shared" si="8"/>
        <v>1.2758470571266417E-2</v>
      </c>
      <c r="Q28" s="10">
        <f t="shared" si="8"/>
        <v>1.1000313066080583E-2</v>
      </c>
      <c r="S28" s="10"/>
      <c r="T28" s="10"/>
    </row>
    <row r="29" spans="1:20" ht="12.75">
      <c r="A29" s="16" t="s">
        <v>44</v>
      </c>
      <c r="B29" s="10">
        <f t="shared" ref="B29:Q29" si="9">B27-B25</f>
        <v>-4.1835980003234301</v>
      </c>
      <c r="C29" s="10">
        <f t="shared" si="9"/>
        <v>-2.4330304667743321</v>
      </c>
      <c r="D29" s="10">
        <f t="shared" si="9"/>
        <v>-1.3269242373667463</v>
      </c>
      <c r="E29" s="10">
        <f t="shared" si="9"/>
        <v>-0.70023640097804218</v>
      </c>
      <c r="F29" s="10">
        <f t="shared" si="9"/>
        <v>-0.35803191735248685</v>
      </c>
      <c r="G29" s="10">
        <f t="shared" si="9"/>
        <v>-0.10083615067705742</v>
      </c>
      <c r="H29" s="10">
        <f t="shared" si="9"/>
        <v>-1.1232742753642055E-2</v>
      </c>
      <c r="I29" s="10">
        <f t="shared" si="9"/>
        <v>1.7983181583179131E-2</v>
      </c>
      <c r="J29" s="10">
        <f t="shared" si="9"/>
        <v>2.558634374758717E-2</v>
      </c>
      <c r="K29" s="10">
        <f t="shared" si="9"/>
        <v>2.5631587214527796E-2</v>
      </c>
      <c r="L29" s="10">
        <f t="shared" si="9"/>
        <v>2.3257152126364811E-2</v>
      </c>
      <c r="M29" s="10">
        <f t="shared" si="9"/>
        <v>2.0337410845440884E-2</v>
      </c>
      <c r="N29" s="10">
        <f t="shared" si="9"/>
        <v>1.7563000879165569E-2</v>
      </c>
      <c r="O29" s="10">
        <f t="shared" si="9"/>
        <v>1.5082767589560703E-2</v>
      </c>
      <c r="P29" s="10">
        <f t="shared" si="9"/>
        <v>1.2960215025091759E-2</v>
      </c>
      <c r="Q29" s="10">
        <f t="shared" si="9"/>
        <v>1.1168422981123027E-2</v>
      </c>
      <c r="S29" s="10"/>
      <c r="T29" s="10"/>
    </row>
    <row r="30" spans="1:20" ht="12.75">
      <c r="A30" s="16" t="s">
        <v>62</v>
      </c>
      <c r="B30" s="10">
        <f t="shared" ref="B30:Q30" si="10">627.51*(B11-B17-B23)</f>
        <v>8.3579004795310912</v>
      </c>
      <c r="C30" s="10">
        <f t="shared" si="10"/>
        <v>-3.0751801529647089</v>
      </c>
      <c r="D30" s="10">
        <f t="shared" si="10"/>
        <v>-5.005058564209051</v>
      </c>
      <c r="E30" s="10">
        <f t="shared" si="10"/>
        <v>-4.4021024758077063</v>
      </c>
      <c r="F30" s="10">
        <f t="shared" si="10"/>
        <v>-3.3870074365400518</v>
      </c>
      <c r="G30" s="10">
        <f t="shared" si="10"/>
        <v>-2.0610314935230365</v>
      </c>
      <c r="H30" s="10">
        <f t="shared" si="10"/>
        <v>-1.2886597011027243</v>
      </c>
      <c r="I30" s="10">
        <f t="shared" si="10"/>
        <v>-0.85122645887649184</v>
      </c>
      <c r="J30" s="10">
        <f t="shared" si="10"/>
        <v>-0.59214590230017694</v>
      </c>
      <c r="K30" s="10">
        <f t="shared" si="10"/>
        <v>-0.42970859687126578</v>
      </c>
      <c r="L30" s="10">
        <f t="shared" si="10"/>
        <v>-0.3225227552611527</v>
      </c>
      <c r="M30" s="10">
        <f t="shared" si="10"/>
        <v>-0.2487354791822679</v>
      </c>
      <c r="N30" s="10">
        <f t="shared" si="10"/>
        <v>-0.19659687458561279</v>
      </c>
      <c r="O30" s="10">
        <f t="shared" si="10"/>
        <v>-0.15791932076715626</v>
      </c>
      <c r="P30" s="10">
        <f t="shared" si="10"/>
        <v>-0.12887435113786991</v>
      </c>
      <c r="Q30" s="10">
        <f t="shared" si="10"/>
        <v>-0.10661373006059932</v>
      </c>
      <c r="S30" s="10"/>
      <c r="T30" s="10"/>
    </row>
    <row r="31" spans="1:20" ht="12.75">
      <c r="A31" s="16" t="s">
        <v>51</v>
      </c>
      <c r="B31" s="10">
        <f>B30-B27</f>
        <v>0.29878816900887628</v>
      </c>
      <c r="C31" s="10">
        <f t="shared" ref="C31:Q31" si="11">C30-C27</f>
        <v>5.3765429913901208E-2</v>
      </c>
      <c r="D31" s="10">
        <f t="shared" si="11"/>
        <v>-3.1071118984304924E-2</v>
      </c>
      <c r="E31" s="10">
        <f t="shared" si="11"/>
        <v>-3.8869948821725231E-2</v>
      </c>
      <c r="F31" s="10">
        <f t="shared" si="11"/>
        <v>-2.512098001021501E-2</v>
      </c>
      <c r="G31" s="10">
        <f t="shared" si="11"/>
        <v>-4.7005508210871128E-3</v>
      </c>
      <c r="H31" s="10">
        <f t="shared" si="11"/>
        <v>3.6021388830036472E-3</v>
      </c>
      <c r="I31" s="10">
        <f t="shared" si="11"/>
        <v>5.4888477396130009E-3</v>
      </c>
      <c r="J31" s="10">
        <f t="shared" si="11"/>
        <v>5.1614138929543252E-3</v>
      </c>
      <c r="K31" s="10">
        <f t="shared" si="11"/>
        <v>4.3297162100668363E-3</v>
      </c>
      <c r="L31" s="10">
        <f t="shared" si="11"/>
        <v>3.496111931046042E-3</v>
      </c>
      <c r="M31" s="10">
        <f t="shared" si="11"/>
        <v>2.8010258093075779E-3</v>
      </c>
      <c r="N31" s="10">
        <f t="shared" si="11"/>
        <v>2.2557105831663149E-3</v>
      </c>
      <c r="O31" s="10">
        <f t="shared" si="11"/>
        <v>1.826213699614665E-3</v>
      </c>
      <c r="P31" s="10">
        <f t="shared" si="11"/>
        <v>1.4924201480973065E-3</v>
      </c>
      <c r="Q31" s="10">
        <f t="shared" si="11"/>
        <v>1.2313935606340504E-3</v>
      </c>
      <c r="S31" s="10"/>
      <c r="T31" s="10"/>
    </row>
    <row r="32" spans="1:20" ht="12.75">
      <c r="A32" s="16" t="s">
        <v>41</v>
      </c>
      <c r="B32" s="10">
        <f t="shared" ref="B32:Q32" si="12">B24-EXP(-$B$1*$B$2)*(B24-B25)/(EXP(-$B$1*$B$2)-EXP(-$B$1*$B$3))</f>
        <v>12.240844880764151</v>
      </c>
      <c r="C32" s="10">
        <f t="shared" si="12"/>
        <v>-0.69636752368477606</v>
      </c>
      <c r="D32" s="10">
        <f t="shared" si="12"/>
        <v>-3.6471667691521081</v>
      </c>
      <c r="E32" s="10">
        <f t="shared" si="12"/>
        <v>-3.6629840295437042</v>
      </c>
      <c r="F32" s="10">
        <f t="shared" si="12"/>
        <v>-3.0037598746151151</v>
      </c>
      <c r="G32" s="10">
        <f t="shared" si="12"/>
        <v>-1.9553829582990625</v>
      </c>
      <c r="H32" s="10">
        <f t="shared" si="12"/>
        <v>-1.2809596401470646</v>
      </c>
      <c r="I32" s="10">
        <f t="shared" si="12"/>
        <v>-0.87466126231198993</v>
      </c>
      <c r="J32" s="10">
        <f t="shared" si="12"/>
        <v>-0.62286915485108252</v>
      </c>
      <c r="K32" s="10">
        <f t="shared" si="12"/>
        <v>-0.45965210678775204</v>
      </c>
      <c r="L32" s="10">
        <f t="shared" si="12"/>
        <v>-0.34927079051089438</v>
      </c>
      <c r="M32" s="10">
        <f t="shared" si="12"/>
        <v>-0.27187227696593919</v>
      </c>
      <c r="N32" s="10">
        <f t="shared" si="12"/>
        <v>-0.21641254241280217</v>
      </c>
      <c r="O32" s="10">
        <f t="shared" si="12"/>
        <v>-0.17482330740003585</v>
      </c>
      <c r="P32" s="10">
        <f t="shared" si="12"/>
        <v>-0.1433198845142104</v>
      </c>
      <c r="Q32" s="10">
        <f t="shared" si="12"/>
        <v>-0.11900457181632837</v>
      </c>
      <c r="S32" s="10"/>
      <c r="T32" s="10"/>
    </row>
    <row r="33" spans="1:20" ht="12.75">
      <c r="A33" s="16" t="s">
        <v>46</v>
      </c>
      <c r="B33" s="10">
        <f>B28-(1/$B$2^3)*(B28-B29)/((1/$B$2^3)-(1/$B$3^3))</f>
        <v>-4.3774700585650619</v>
      </c>
      <c r="C33" s="10">
        <f t="shared" ref="C33:J33" si="13">C28-(1/$B$2^3)*(C28-C29)/((1/$B$2^3)-(1/$B$3^3))</f>
        <v>-2.5257792857965295</v>
      </c>
      <c r="D33" s="10">
        <f t="shared" si="13"/>
        <v>-1.3702482780385179</v>
      </c>
      <c r="E33" s="10">
        <f t="shared" si="13"/>
        <v>-0.72212690667238655</v>
      </c>
      <c r="F33" s="10">
        <f t="shared" si="13"/>
        <v>-0.37010574487730152</v>
      </c>
      <c r="G33" s="10">
        <f t="shared" si="13"/>
        <v>-0.10668263512966583</v>
      </c>
      <c r="H33" s="10">
        <f t="shared" si="13"/>
        <v>-1.4868847395030161E-2</v>
      </c>
      <c r="I33" s="10">
        <f t="shared" si="13"/>
        <v>1.5436180502618004E-2</v>
      </c>
      <c r="J33" s="10">
        <f t="shared" si="13"/>
        <v>2.3692924027091691E-2</v>
      </c>
      <c r="K33" s="10">
        <f t="shared" ref="K33:Q33" si="14">K28-(1/$B$2^3)*(K28-K29)/((1/$B$2^3)-(1/$B$3^3))</f>
        <v>2.4188882370806804E-2</v>
      </c>
      <c r="L33" s="10">
        <f t="shared" si="14"/>
        <v>2.2136620626404809E-2</v>
      </c>
      <c r="M33" s="10">
        <f t="shared" si="14"/>
        <v>1.9454152600306387E-2</v>
      </c>
      <c r="N33" s="10">
        <f t="shared" si="14"/>
        <v>1.6853266373569924E-2</v>
      </c>
      <c r="O33" s="10">
        <f t="shared" si="14"/>
        <v>1.4503511073939511E-2</v>
      </c>
      <c r="P33" s="10">
        <f t="shared" si="14"/>
        <v>1.2481349068759079E-2</v>
      </c>
      <c r="Q33" s="10">
        <f t="shared" si="14"/>
        <v>1.0769392853110193E-2</v>
      </c>
      <c r="S33" s="10"/>
      <c r="T33" s="10"/>
    </row>
    <row r="34" spans="1:20" ht="12.75">
      <c r="A34" s="16" t="s">
        <v>52</v>
      </c>
      <c r="B34" s="10">
        <f>B32+B33+B31</f>
        <v>8.1621629912079641</v>
      </c>
      <c r="C34" s="10">
        <f t="shared" ref="C34:J34" si="15">C32+C33+C31</f>
        <v>-3.1683813795674043</v>
      </c>
      <c r="D34" s="10">
        <f>D32+D33+D31</f>
        <v>-5.0484861661749312</v>
      </c>
      <c r="E34" s="10">
        <f t="shared" si="15"/>
        <v>-4.4239808850378157</v>
      </c>
      <c r="F34" s="10">
        <f t="shared" si="15"/>
        <v>-3.3989865995026318</v>
      </c>
      <c r="G34" s="10">
        <f t="shared" si="15"/>
        <v>-2.0667661442498155</v>
      </c>
      <c r="H34" s="10">
        <f t="shared" si="15"/>
        <v>-1.2922263486590913</v>
      </c>
      <c r="I34" s="10">
        <f t="shared" si="15"/>
        <v>-0.85373623406975896</v>
      </c>
      <c r="J34" s="10">
        <f t="shared" si="15"/>
        <v>-0.59401481693103653</v>
      </c>
      <c r="K34" s="10">
        <f t="shared" ref="K34" si="16">K32+K33+K31</f>
        <v>-0.4311335082068784</v>
      </c>
      <c r="L34" s="10">
        <f t="shared" ref="L34" si="17">L32+L33+L31</f>
        <v>-0.32363805795344353</v>
      </c>
      <c r="M34" s="10">
        <f t="shared" ref="M34" si="18">M32+M33+M31</f>
        <v>-0.24961709855632525</v>
      </c>
      <c r="N34" s="10">
        <f t="shared" ref="N34" si="19">N32+N33+N31</f>
        <v>-0.19730356545606592</v>
      </c>
      <c r="O34" s="10">
        <f t="shared" ref="O34" si="20">O32+O33+O31</f>
        <v>-0.15849358262648167</v>
      </c>
      <c r="P34" s="10">
        <f t="shared" ref="P34" si="21">P32+P33+P31</f>
        <v>-0.12934611529735401</v>
      </c>
      <c r="Q34" s="10">
        <f t="shared" ref="Q34" si="22">Q32+Q33+Q31</f>
        <v>-0.10700378540258412</v>
      </c>
      <c r="S34" s="10"/>
      <c r="T34" s="10"/>
    </row>
    <row r="36" spans="1:20">
      <c r="I36" s="2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F1" sqref="F1:F3"/>
    </sheetView>
  </sheetViews>
  <sheetFormatPr defaultColWidth="9.140625" defaultRowHeight="11.25"/>
  <cols>
    <col min="1" max="1" width="22.7109375" style="1" customWidth="1"/>
    <col min="2" max="2" width="13.85546875" style="1" customWidth="1"/>
    <col min="3" max="3" width="10.85546875" style="1" customWidth="1"/>
    <col min="4" max="4" width="11.7109375" style="1" customWidth="1"/>
    <col min="5" max="5" width="12.140625" style="1" bestFit="1" customWidth="1"/>
    <col min="6" max="6" width="18.28515625" style="1" customWidth="1"/>
    <col min="7" max="7" width="13.85546875" style="1" customWidth="1"/>
    <col min="8" max="10" width="12.140625" style="1" bestFit="1" customWidth="1"/>
    <col min="11" max="16384" width="9.140625" style="1"/>
  </cols>
  <sheetData>
    <row r="1" spans="1:12" ht="12.75">
      <c r="A1" s="16" t="s">
        <v>49</v>
      </c>
      <c r="B1" s="16">
        <v>1.63</v>
      </c>
      <c r="F1" s="29" t="s">
        <v>63</v>
      </c>
    </row>
    <row r="2" spans="1:12" ht="12.75">
      <c r="A2" s="16" t="s">
        <v>47</v>
      </c>
      <c r="B2" s="16">
        <v>5</v>
      </c>
      <c r="F2" s="29" t="s">
        <v>64</v>
      </c>
    </row>
    <row r="3" spans="1:12" ht="12.75">
      <c r="A3" s="16" t="s">
        <v>48</v>
      </c>
      <c r="B3" s="16">
        <v>4</v>
      </c>
      <c r="C3" s="16"/>
      <c r="D3" s="16"/>
      <c r="E3" s="16"/>
      <c r="F3" s="29" t="s">
        <v>66</v>
      </c>
      <c r="G3" s="16"/>
      <c r="H3" s="16"/>
      <c r="I3" s="16"/>
      <c r="J3" s="16"/>
      <c r="K3" s="16"/>
      <c r="L3" s="16"/>
    </row>
    <row r="4" spans="1:12" ht="12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12.75">
      <c r="A5" s="16" t="s">
        <v>0</v>
      </c>
      <c r="B5" s="27">
        <v>2.5</v>
      </c>
      <c r="C5" s="27">
        <v>3</v>
      </c>
      <c r="D5" s="27">
        <v>3.5</v>
      </c>
      <c r="E5" s="27">
        <v>4</v>
      </c>
      <c r="F5" s="27">
        <v>4.5</v>
      </c>
      <c r="G5" s="27">
        <v>5</v>
      </c>
      <c r="H5" s="27">
        <v>6</v>
      </c>
      <c r="I5" s="27">
        <v>7</v>
      </c>
      <c r="J5" s="27">
        <v>8</v>
      </c>
      <c r="K5" s="16"/>
      <c r="L5" s="16"/>
    </row>
    <row r="6" spans="1:12" ht="12.75">
      <c r="A6" s="16" t="s">
        <v>3</v>
      </c>
      <c r="B6" s="10">
        <v>-306.83985941579999</v>
      </c>
      <c r="C6" s="10">
        <v>-306.8601888897</v>
      </c>
      <c r="D6" s="10">
        <v>-306.86367280830001</v>
      </c>
      <c r="E6" s="10">
        <v>-306.86369775319997</v>
      </c>
      <c r="F6" s="10">
        <v>-306.86323707140002</v>
      </c>
      <c r="G6" s="10">
        <v>-306.86283369559999</v>
      </c>
      <c r="H6" s="10">
        <v>-306.86233527500002</v>
      </c>
      <c r="I6" s="10">
        <v>-306.86207820729999</v>
      </c>
      <c r="J6" s="10">
        <v>-306.8619381684</v>
      </c>
      <c r="K6" s="16"/>
      <c r="L6" s="16"/>
    </row>
    <row r="7" spans="1:12" ht="12.75">
      <c r="A7" s="16" t="s">
        <v>4</v>
      </c>
      <c r="B7" s="10">
        <v>-308.18591218120002</v>
      </c>
      <c r="C7" s="10">
        <v>-308.19706892900001</v>
      </c>
      <c r="D7" s="10">
        <v>-308.19660168410002</v>
      </c>
      <c r="E7" s="10">
        <v>-308.19491459800003</v>
      </c>
      <c r="F7" s="10">
        <v>-308.19369708030001</v>
      </c>
      <c r="G7" s="10">
        <v>-308.19294391710002</v>
      </c>
      <c r="H7" s="10">
        <v>-308.19220958070002</v>
      </c>
      <c r="I7" s="10">
        <v>-308.19188929529997</v>
      </c>
      <c r="J7" s="10">
        <v>-308.191728754</v>
      </c>
      <c r="K7" s="16"/>
      <c r="L7" s="16"/>
    </row>
    <row r="8" spans="1:12" ht="12.75">
      <c r="A8" s="16" t="s">
        <v>20</v>
      </c>
      <c r="B8" s="10">
        <v>-306.83585379710001</v>
      </c>
      <c r="C8" s="10">
        <v>-306.8561693099</v>
      </c>
      <c r="D8" s="10">
        <v>-306.85963640689999</v>
      </c>
      <c r="E8" s="10">
        <v>-306.85964191229999</v>
      </c>
      <c r="F8" s="10">
        <v>-306.85916002139999</v>
      </c>
      <c r="G8" s="10">
        <v>-306.85874748740002</v>
      </c>
      <c r="H8" s="10">
        <v>-306.85823163769999</v>
      </c>
      <c r="I8" s="10">
        <v>-306.85796306499998</v>
      </c>
      <c r="J8" s="10">
        <v>-306.8578208468</v>
      </c>
      <c r="K8" s="16"/>
      <c r="L8" s="16"/>
    </row>
    <row r="9" spans="1:12" ht="12.75">
      <c r="A9" s="16" t="s">
        <v>5</v>
      </c>
      <c r="B9" s="10">
        <v>-308.15653352940001</v>
      </c>
      <c r="C9" s="10">
        <v>-308.16749405830001</v>
      </c>
      <c r="D9" s="10">
        <v>-308.1667836904</v>
      </c>
      <c r="E9" s="10">
        <v>-308.16491464080002</v>
      </c>
      <c r="F9" s="10">
        <v>-308.16356705070001</v>
      </c>
      <c r="G9" s="10">
        <v>-308.1627308752</v>
      </c>
      <c r="H9" s="10">
        <v>-308.16188588469998</v>
      </c>
      <c r="I9" s="10">
        <v>-308.1615008549</v>
      </c>
      <c r="J9" s="10">
        <v>-308.16131200109999</v>
      </c>
      <c r="K9" s="16"/>
      <c r="L9" s="16"/>
    </row>
    <row r="10" spans="1:12" ht="12.75">
      <c r="A10" s="16" t="s">
        <v>21</v>
      </c>
      <c r="B10" s="10">
        <v>-308.07316867721602</v>
      </c>
      <c r="C10" s="10">
        <v>-308.08296705259698</v>
      </c>
      <c r="D10" s="10">
        <v>-308.08127083176498</v>
      </c>
      <c r="E10" s="10">
        <v>-308.07869601485902</v>
      </c>
      <c r="F10" s="10">
        <v>-308.07685777795598</v>
      </c>
      <c r="G10" s="10">
        <v>-308.07563653140102</v>
      </c>
      <c r="H10" s="10">
        <v>-308.07430489740398</v>
      </c>
      <c r="I10" s="10">
        <v>-308.07366912323403</v>
      </c>
      <c r="J10" s="10">
        <v>-308.07330304286103</v>
      </c>
      <c r="K10" s="16"/>
      <c r="L10" s="16"/>
    </row>
    <row r="11" spans="1:12" ht="12.75">
      <c r="A11" s="16" t="s">
        <v>22</v>
      </c>
      <c r="B11" s="10">
        <v>-308.16037427799102</v>
      </c>
      <c r="C11" s="10">
        <v>-308.17138139019897</v>
      </c>
      <c r="D11" s="10">
        <v>-308.17013365702098</v>
      </c>
      <c r="E11" s="10">
        <v>-308.16774774054198</v>
      </c>
      <c r="F11" s="10">
        <v>-308.16600747297002</v>
      </c>
      <c r="G11" s="10">
        <v>-308.164841681898</v>
      </c>
      <c r="H11" s="10">
        <v>-308.16356806819101</v>
      </c>
      <c r="I11" s="10">
        <v>-308.16295906613198</v>
      </c>
      <c r="J11" s="10">
        <v>-308.16260290904597</v>
      </c>
      <c r="K11" s="16"/>
      <c r="L11" s="16"/>
    </row>
    <row r="12" spans="1:12" ht="12.75">
      <c r="A12" s="16" t="s">
        <v>8</v>
      </c>
      <c r="B12" s="10">
        <v>-230.79565879789999</v>
      </c>
      <c r="C12" s="10">
        <v>-230.79565674080001</v>
      </c>
      <c r="D12" s="10">
        <v>-230.7956553864</v>
      </c>
      <c r="E12" s="10">
        <v>-230.79565397850001</v>
      </c>
      <c r="F12" s="10">
        <v>-230.79565249820001</v>
      </c>
      <c r="G12" s="10">
        <v>-230.79565135249999</v>
      </c>
      <c r="H12" s="10">
        <v>-230.79565287290001</v>
      </c>
      <c r="I12" s="10">
        <v>-230.7956518917</v>
      </c>
      <c r="J12" s="10">
        <v>-230.7956514235</v>
      </c>
      <c r="K12" s="16"/>
      <c r="L12" s="16"/>
    </row>
    <row r="13" spans="1:12" ht="12.75">
      <c r="A13" s="16" t="s">
        <v>9</v>
      </c>
      <c r="B13" s="10">
        <v>-231.8320259276</v>
      </c>
      <c r="C13" s="10">
        <v>-231.8318509966</v>
      </c>
      <c r="D13" s="10">
        <v>-231.83175105079999</v>
      </c>
      <c r="E13" s="10">
        <v>-231.83167994359999</v>
      </c>
      <c r="F13" s="10">
        <v>-231.83163066220001</v>
      </c>
      <c r="G13" s="10">
        <v>-231.83159322</v>
      </c>
      <c r="H13" s="10">
        <v>-231.83156807309999</v>
      </c>
      <c r="I13" s="10">
        <v>-231.83155056800001</v>
      </c>
      <c r="J13" s="10">
        <v>-231.83154050179999</v>
      </c>
      <c r="K13" s="16"/>
      <c r="L13" s="16"/>
    </row>
    <row r="14" spans="1:12" ht="12.75">
      <c r="A14" s="16" t="s">
        <v>23</v>
      </c>
      <c r="B14" s="10">
        <v>-230.7929072048</v>
      </c>
      <c r="C14" s="10">
        <v>-230.79289841510001</v>
      </c>
      <c r="D14" s="10">
        <v>-230.79289285039999</v>
      </c>
      <c r="E14" s="10">
        <v>-230.79288245960001</v>
      </c>
      <c r="F14" s="10">
        <v>-230.79286831749999</v>
      </c>
      <c r="G14" s="10">
        <v>-230.79286211519999</v>
      </c>
      <c r="H14" s="10">
        <v>-230.7928520184</v>
      </c>
      <c r="I14" s="10">
        <v>-230.79284311719999</v>
      </c>
      <c r="J14" s="10">
        <v>-230.79284156649999</v>
      </c>
      <c r="K14" s="16"/>
      <c r="L14" s="16"/>
    </row>
    <row r="15" spans="1:12" ht="12.75">
      <c r="A15" s="16" t="s">
        <v>10</v>
      </c>
      <c r="B15" s="10">
        <v>-231.81075583879999</v>
      </c>
      <c r="C15" s="10">
        <v>-231.81035977249999</v>
      </c>
      <c r="D15" s="10">
        <v>-231.8100746371</v>
      </c>
      <c r="E15" s="10">
        <v>-231.80987263399999</v>
      </c>
      <c r="F15" s="10">
        <v>-231.8097242851</v>
      </c>
      <c r="G15" s="10">
        <v>-231.8096206836</v>
      </c>
      <c r="H15" s="10">
        <v>-231.8095047038</v>
      </c>
      <c r="I15" s="10">
        <v>-231.80943649970001</v>
      </c>
      <c r="J15" s="10">
        <v>-231.8094058792</v>
      </c>
      <c r="K15" s="16"/>
      <c r="L15" s="16"/>
    </row>
    <row r="16" spans="1:12" ht="12.75">
      <c r="A16" s="16" t="s">
        <v>24</v>
      </c>
      <c r="B16" s="10">
        <v>-231.749576272751</v>
      </c>
      <c r="C16" s="10">
        <v>-231.74809143197899</v>
      </c>
      <c r="D16" s="10">
        <v>-231.746977492425</v>
      </c>
      <c r="E16" s="10">
        <v>-231.74622045644901</v>
      </c>
      <c r="F16" s="10">
        <v>-231.74567397777699</v>
      </c>
      <c r="G16" s="10">
        <v>-231.74524368466101</v>
      </c>
      <c r="H16" s="10">
        <v>-231.744708498704</v>
      </c>
      <c r="I16" s="10">
        <v>-231.744416451684</v>
      </c>
      <c r="J16" s="10">
        <v>-231.74422138761099</v>
      </c>
      <c r="K16" s="16"/>
      <c r="L16" s="16"/>
    </row>
    <row r="17" spans="1:12" ht="12.75">
      <c r="A17" s="16" t="s">
        <v>25</v>
      </c>
      <c r="B17" s="10">
        <v>-231.82515453647099</v>
      </c>
      <c r="C17" s="10">
        <v>-231.82379084375501</v>
      </c>
      <c r="D17" s="10">
        <v>-231.822762560813</v>
      </c>
      <c r="E17" s="10">
        <v>-231.822063046263</v>
      </c>
      <c r="F17" s="10">
        <v>-231.821559189081</v>
      </c>
      <c r="G17" s="10">
        <v>-231.82115671336101</v>
      </c>
      <c r="H17" s="10">
        <v>-231.82065316637801</v>
      </c>
      <c r="I17" s="10">
        <v>-231.82037595247601</v>
      </c>
      <c r="J17" s="10">
        <v>-231.82018523651999</v>
      </c>
      <c r="K17" s="16"/>
      <c r="L17" s="16"/>
    </row>
    <row r="18" spans="1:12" ht="12.75">
      <c r="A18" s="16" t="s">
        <v>13</v>
      </c>
      <c r="B18" s="10">
        <v>-76.066061202200004</v>
      </c>
      <c r="C18" s="10">
        <v>-76.066059208699997</v>
      </c>
      <c r="D18" s="10">
        <v>-76.066058114599997</v>
      </c>
      <c r="E18" s="10">
        <v>-76.066057443299997</v>
      </c>
      <c r="F18" s="10">
        <v>-76.066056812900001</v>
      </c>
      <c r="G18" s="10">
        <v>-76.066056037600006</v>
      </c>
      <c r="H18" s="10">
        <v>-76.066055067400001</v>
      </c>
      <c r="I18" s="10">
        <v>-76.066054633700006</v>
      </c>
      <c r="J18" s="10">
        <v>-76.0660542408</v>
      </c>
      <c r="K18" s="16"/>
      <c r="L18" s="16"/>
    </row>
    <row r="19" spans="1:12" ht="12.75">
      <c r="A19" s="16" t="s">
        <v>14</v>
      </c>
      <c r="B19" s="10">
        <v>-76.360238008600007</v>
      </c>
      <c r="C19" s="10">
        <v>-76.360132403899996</v>
      </c>
      <c r="D19" s="10">
        <v>-76.360074790799999</v>
      </c>
      <c r="E19" s="10">
        <v>-76.360037354200003</v>
      </c>
      <c r="F19" s="10">
        <v>-76.360013763500007</v>
      </c>
      <c r="G19" s="10">
        <v>-76.359998613200005</v>
      </c>
      <c r="H19" s="10">
        <v>-76.359982565500005</v>
      </c>
      <c r="I19" s="10">
        <v>-76.359975328199994</v>
      </c>
      <c r="J19" s="10">
        <v>-76.359970293499998</v>
      </c>
      <c r="K19" s="16"/>
      <c r="L19" s="16"/>
    </row>
    <row r="20" spans="1:12" ht="12.75">
      <c r="A20" s="16" t="s">
        <v>26</v>
      </c>
      <c r="B20" s="10">
        <v>-76.064820649799998</v>
      </c>
      <c r="C20" s="10">
        <v>-76.064800036199998</v>
      </c>
      <c r="D20" s="10">
        <v>-76.064784572999997</v>
      </c>
      <c r="E20" s="10">
        <v>-76.064772872999995</v>
      </c>
      <c r="F20" s="10">
        <v>-76.064763680799999</v>
      </c>
      <c r="G20" s="10">
        <v>-76.064758849900002</v>
      </c>
      <c r="H20" s="10">
        <v>-76.064752015799996</v>
      </c>
      <c r="I20" s="10">
        <v>-76.064748152999996</v>
      </c>
      <c r="J20" s="10">
        <v>-76.064746680100001</v>
      </c>
      <c r="K20" s="16"/>
      <c r="L20" s="16"/>
    </row>
    <row r="21" spans="1:12" ht="12.75">
      <c r="A21" s="16" t="s">
        <v>15</v>
      </c>
      <c r="B21" s="10">
        <v>-76.352351263299994</v>
      </c>
      <c r="C21" s="10">
        <v>-76.352122327299995</v>
      </c>
      <c r="D21" s="10">
        <v>-76.351959936200004</v>
      </c>
      <c r="E21" s="10">
        <v>-76.351856769999998</v>
      </c>
      <c r="F21" s="10">
        <v>-76.351797051199995</v>
      </c>
      <c r="G21" s="10">
        <v>-76.351762704199999</v>
      </c>
      <c r="H21" s="10">
        <v>-76.351724570800002</v>
      </c>
      <c r="I21" s="10">
        <v>-76.351702383299994</v>
      </c>
      <c r="J21" s="10">
        <v>-76.351689035800007</v>
      </c>
      <c r="K21" s="16"/>
      <c r="L21" s="16"/>
    </row>
    <row r="22" spans="1:12" ht="12.75">
      <c r="A22" s="16" t="s">
        <v>27</v>
      </c>
      <c r="B22" s="10">
        <v>-76.3306618122066</v>
      </c>
      <c r="C22" s="10">
        <v>-76.330028339835494</v>
      </c>
      <c r="D22" s="10">
        <v>-76.329596720194104</v>
      </c>
      <c r="E22" s="10">
        <v>-76.329312716584695</v>
      </c>
      <c r="F22" s="10">
        <v>-76.329150345971101</v>
      </c>
      <c r="G22" s="10">
        <v>-76.329052999746807</v>
      </c>
      <c r="H22" s="10">
        <v>-76.328943737997704</v>
      </c>
      <c r="I22" s="10">
        <v>-76.328892751809207</v>
      </c>
      <c r="J22" s="10">
        <v>-76.328865536215602</v>
      </c>
      <c r="K22" s="16"/>
      <c r="L22" s="16"/>
    </row>
    <row r="23" spans="1:12" s="2" customFormat="1" ht="13.5" thickBot="1">
      <c r="A23" s="14" t="s">
        <v>28</v>
      </c>
      <c r="B23" s="12">
        <v>-76.343917083446996</v>
      </c>
      <c r="C23" s="12">
        <v>-76.343312942286303</v>
      </c>
      <c r="D23" s="12">
        <v>-76.3429056046661</v>
      </c>
      <c r="E23" s="12">
        <v>-76.342636574544599</v>
      </c>
      <c r="F23" s="12">
        <v>-76.342480821588396</v>
      </c>
      <c r="G23" s="12">
        <v>-76.3423864816085</v>
      </c>
      <c r="H23" s="12">
        <v>-76.342280942120198</v>
      </c>
      <c r="I23" s="12">
        <v>-76.342232737183096</v>
      </c>
      <c r="J23" s="12">
        <v>-76.342206891648104</v>
      </c>
      <c r="K23" s="14"/>
      <c r="L23" s="14"/>
    </row>
    <row r="24" spans="1:12" ht="12.75">
      <c r="A24" s="16" t="s">
        <v>40</v>
      </c>
      <c r="B24" s="10">
        <f>627.51*(B6-B12-B18)</f>
        <v>13.717735254093373</v>
      </c>
      <c r="C24" s="10">
        <f t="shared" ref="C24:J24" si="0">627.51*(C6-C12-C18)</f>
        <v>0.95824529510518075</v>
      </c>
      <c r="D24" s="10">
        <f t="shared" si="0"/>
        <v>-1.2294849238307619</v>
      </c>
      <c r="E24" s="10">
        <f t="shared" si="0"/>
        <v>-1.246442816790269</v>
      </c>
      <c r="F24" s="10">
        <f t="shared" si="0"/>
        <v>-0.95868486585753709</v>
      </c>
      <c r="G24" s="10">
        <f t="shared" si="0"/>
        <v>-0.70676796430146926</v>
      </c>
      <c r="H24" s="10">
        <f t="shared" si="0"/>
        <v>-0.39365879760527905</v>
      </c>
      <c r="I24" s="10">
        <f t="shared" si="0"/>
        <v>-0.2332341090550166</v>
      </c>
      <c r="J24" s="10">
        <f t="shared" si="0"/>
        <v>-0.14589864778959097</v>
      </c>
      <c r="K24" s="16"/>
      <c r="L24" s="16"/>
    </row>
    <row r="25" spans="1:12" ht="12.75">
      <c r="A25" s="16" t="s">
        <v>39</v>
      </c>
      <c r="B25" s="10">
        <f>627.51*(B8-B14-B20)</f>
        <v>13.72618982181597</v>
      </c>
      <c r="C25" s="10">
        <f t="shared" ref="C25:J25" si="1">627.51*(C8-C14-C20)</f>
        <v>0.95955151992224885</v>
      </c>
      <c r="D25" s="10">
        <f t="shared" si="1"/>
        <v>-1.2292817360870969</v>
      </c>
      <c r="E25" s="10">
        <f t="shared" si="1"/>
        <v>-1.2465986275395049</v>
      </c>
      <c r="F25" s="10">
        <f t="shared" si="1"/>
        <v>-0.95884977547688821</v>
      </c>
      <c r="G25" s="10">
        <f t="shared" si="1"/>
        <v>-0.70690400848964297</v>
      </c>
      <c r="H25" s="10">
        <f t="shared" si="1"/>
        <v>-0.39382747228048287</v>
      </c>
      <c r="I25" s="10">
        <f t="shared" si="1"/>
        <v>-0.2333049549409931</v>
      </c>
      <c r="J25" s="10">
        <f t="shared" si="1"/>
        <v>-0.14595895150669519</v>
      </c>
    </row>
    <row r="26" spans="1:12" ht="12.75">
      <c r="A26" s="16" t="s">
        <v>42</v>
      </c>
      <c r="B26" s="10">
        <f>627.51*(B7-B13-B19)</f>
        <v>3.9857897800393149</v>
      </c>
      <c r="C26" s="10">
        <f t="shared" ref="C26:J26" si="2">627.51*(C7-C13-C19)</f>
        <v>-3.1912199890464201</v>
      </c>
      <c r="D26" s="10">
        <f t="shared" si="2"/>
        <v>-2.9968889271900232</v>
      </c>
      <c r="E26" s="10">
        <f t="shared" si="2"/>
        <v>-2.0063378485198888</v>
      </c>
      <c r="F26" s="10">
        <f t="shared" si="2"/>
        <v>-1.2880612880414946</v>
      </c>
      <c r="G26" s="10">
        <f t="shared" si="2"/>
        <v>-0.84844616809936002</v>
      </c>
      <c r="H26" s="10">
        <f t="shared" si="2"/>
        <v>-0.41349275719068357</v>
      </c>
      <c r="I26" s="10">
        <f t="shared" si="2"/>
        <v>-0.22803656922054927</v>
      </c>
      <c r="J26" s="10">
        <f t="shared" si="2"/>
        <v>-0.13677126384060073</v>
      </c>
      <c r="K26" s="16"/>
      <c r="L26" s="16"/>
    </row>
    <row r="27" spans="1:12" ht="12.75">
      <c r="A27" s="16" t="s">
        <v>43</v>
      </c>
      <c r="B27" s="10">
        <f>627.51*(B9-B15-B21)</f>
        <v>4.1249826049629457</v>
      </c>
      <c r="C27" s="10">
        <f t="shared" ref="C27:J27" si="3">627.51*(C9-C15-C21)</f>
        <v>-3.1450540783477643</v>
      </c>
      <c r="D27" s="10">
        <f t="shared" si="3"/>
        <v>-2.9801184714150293</v>
      </c>
      <c r="E27" s="10">
        <f t="shared" si="3"/>
        <v>-1.998767944390462</v>
      </c>
      <c r="F27" s="10">
        <f t="shared" si="3"/>
        <v>-1.2837062431514603</v>
      </c>
      <c r="G27" s="10">
        <f t="shared" si="3"/>
        <v>-0.84556181837198818</v>
      </c>
      <c r="H27" s="10">
        <f t="shared" si="3"/>
        <v>-0.41202940383877973</v>
      </c>
      <c r="I27" s="10">
        <f t="shared" si="3"/>
        <v>-0.22714098696362298</v>
      </c>
      <c r="J27" s="10">
        <f t="shared" si="3"/>
        <v>-0.13622369859827671</v>
      </c>
      <c r="K27" s="16"/>
      <c r="L27" s="16"/>
    </row>
    <row r="28" spans="1:12" ht="12.75">
      <c r="A28" s="16" t="s">
        <v>50</v>
      </c>
      <c r="B28" s="10">
        <f>627.51*(B10-B16-B22)</f>
        <v>4.4361240519202889</v>
      </c>
      <c r="C28" s="10">
        <f t="shared" ref="C28:J28" si="4">627.51*(C10-C16-C22)</f>
        <v>-3.0417171638261338</v>
      </c>
      <c r="D28" s="10">
        <f t="shared" si="4"/>
        <v>-2.9471754802280508</v>
      </c>
      <c r="E28" s="10">
        <f t="shared" si="4"/>
        <v>-1.9847148738033524</v>
      </c>
      <c r="F28" s="10">
        <f t="shared" si="4"/>
        <v>-1.2760128499930021</v>
      </c>
      <c r="G28" s="10">
        <f t="shared" si="4"/>
        <v>-0.84076738670557938</v>
      </c>
      <c r="H28" s="10">
        <f t="shared" si="4"/>
        <v>-0.40955111728276605</v>
      </c>
      <c r="I28" s="10">
        <f t="shared" si="4"/>
        <v>-0.22585323655969575</v>
      </c>
      <c r="J28" s="10">
        <f t="shared" si="4"/>
        <v>-0.13561685529759102</v>
      </c>
      <c r="K28" s="16"/>
      <c r="L28" s="16"/>
    </row>
    <row r="29" spans="1:12" ht="12.75">
      <c r="A29" s="16" t="s">
        <v>44</v>
      </c>
      <c r="B29" s="10">
        <f>B26-B24</f>
        <v>-9.7319454740540579</v>
      </c>
      <c r="C29" s="10">
        <f t="shared" ref="C29:J29" si="5">C26-C24</f>
        <v>-4.1494652841516011</v>
      </c>
      <c r="D29" s="10">
        <f t="shared" si="5"/>
        <v>-1.7674040033592613</v>
      </c>
      <c r="E29" s="10">
        <f t="shared" si="5"/>
        <v>-0.75989503172961981</v>
      </c>
      <c r="F29" s="10">
        <f t="shared" si="5"/>
        <v>-0.32937642218395746</v>
      </c>
      <c r="G29" s="10">
        <f t="shared" si="5"/>
        <v>-0.14167820379789076</v>
      </c>
      <c r="H29" s="10">
        <f t="shared" si="5"/>
        <v>-1.9833959585404515E-2</v>
      </c>
      <c r="I29" s="10">
        <f t="shared" si="5"/>
        <v>5.1975398344673296E-3</v>
      </c>
      <c r="J29" s="10">
        <f t="shared" si="5"/>
        <v>9.1273839489902364E-3</v>
      </c>
      <c r="K29" s="16"/>
      <c r="L29" s="16"/>
    </row>
    <row r="30" spans="1:12" ht="12.75">
      <c r="A30" s="16" t="s">
        <v>45</v>
      </c>
      <c r="B30" s="10">
        <f>B27-B25</f>
        <v>-9.6012072168530231</v>
      </c>
      <c r="C30" s="10">
        <f t="shared" ref="C30:J30" si="6">C27-C25</f>
        <v>-4.1046055982700134</v>
      </c>
      <c r="D30" s="10">
        <f t="shared" si="6"/>
        <v>-1.7508367353279324</v>
      </c>
      <c r="E30" s="10">
        <f t="shared" si="6"/>
        <v>-0.75216931685095711</v>
      </c>
      <c r="F30" s="10">
        <f t="shared" si="6"/>
        <v>-0.3248564676745721</v>
      </c>
      <c r="G30" s="10">
        <f t="shared" si="6"/>
        <v>-0.13865780988234522</v>
      </c>
      <c r="H30" s="10">
        <f t="shared" si="6"/>
        <v>-1.8201931558296858E-2</v>
      </c>
      <c r="I30" s="10">
        <f t="shared" si="6"/>
        <v>6.1639679773701217E-3</v>
      </c>
      <c r="J30" s="10">
        <f t="shared" si="6"/>
        <v>9.7352529084184791E-3</v>
      </c>
      <c r="K30" s="16"/>
      <c r="L30" s="16"/>
    </row>
    <row r="31" spans="1:12" ht="12.75">
      <c r="A31" s="16" t="s">
        <v>53</v>
      </c>
      <c r="B31" s="10">
        <f>627.51*(B11-B17-B23)</f>
        <v>5.4576690325873871</v>
      </c>
      <c r="C31" s="10">
        <f t="shared" ref="C31:J31" si="7">627.51*(C11-C17-C23)</f>
        <v>-2.6842393849760047</v>
      </c>
      <c r="D31" s="10">
        <f t="shared" si="7"/>
        <v>-2.8021405974444402</v>
      </c>
      <c r="E31" s="10">
        <f t="shared" si="7"/>
        <v>-1.9127256145254723</v>
      </c>
      <c r="F31" s="10">
        <f t="shared" si="7"/>
        <v>-1.2346022682662738</v>
      </c>
      <c r="G31" s="10">
        <f t="shared" si="7"/>
        <v>-0.81481353249717459</v>
      </c>
      <c r="H31" s="10">
        <f t="shared" si="7"/>
        <v>-0.39781604683255151</v>
      </c>
      <c r="I31" s="10">
        <f t="shared" si="7"/>
        <v>-0.21986474048832391</v>
      </c>
      <c r="J31" s="10">
        <f t="shared" si="7"/>
        <v>-0.1322671086777551</v>
      </c>
      <c r="K31" s="16"/>
      <c r="L31" s="16"/>
    </row>
    <row r="32" spans="1:12" ht="12.75">
      <c r="A32" s="16" t="s">
        <v>51</v>
      </c>
      <c r="B32" s="10">
        <f>B31-B28</f>
        <v>1.0215449806670982</v>
      </c>
      <c r="C32" s="10">
        <f t="shared" ref="C32:J32" si="8">C31-C28</f>
        <v>0.3574777788501291</v>
      </c>
      <c r="D32" s="10">
        <f t="shared" si="8"/>
        <v>0.14503488278361054</v>
      </c>
      <c r="E32" s="10">
        <f t="shared" si="8"/>
        <v>7.1989259277880135E-2</v>
      </c>
      <c r="F32" s="10">
        <f t="shared" si="8"/>
        <v>4.1410581726728291E-2</v>
      </c>
      <c r="G32" s="10">
        <f t="shared" si="8"/>
        <v>2.5953854208404792E-2</v>
      </c>
      <c r="H32" s="10">
        <f t="shared" si="8"/>
        <v>1.1735070450214546E-2</v>
      </c>
      <c r="I32" s="10">
        <f t="shared" si="8"/>
        <v>5.9884960713718349E-3</v>
      </c>
      <c r="J32" s="10">
        <f t="shared" si="8"/>
        <v>3.3497466198359194E-3</v>
      </c>
    </row>
    <row r="33" spans="1:12" ht="12.75">
      <c r="A33" s="16" t="s">
        <v>41</v>
      </c>
      <c r="B33" s="10">
        <f>B24-EXP(-$B$1*$B$2)*(B24-B25)/(EXP(-$B$1*$B$2)-EXP(-$B$1*$B$3))</f>
        <v>13.715675111349636</v>
      </c>
      <c r="C33" s="10">
        <f t="shared" ref="C33:J33" si="9">C24-EXP(-$B$1*$B$2)*(C24-C25)/(EXP(-$B$1*$B$2)-EXP(-$B$1*$B$3))</f>
        <v>0.95792700448798229</v>
      </c>
      <c r="D33" s="10">
        <f t="shared" si="9"/>
        <v>-1.2295344350263029</v>
      </c>
      <c r="E33" s="10">
        <f t="shared" si="9"/>
        <v>-1.2464048500490983</v>
      </c>
      <c r="F33" s="10">
        <f t="shared" si="9"/>
        <v>-0.95864468197506958</v>
      </c>
      <c r="G33" s="10">
        <f t="shared" si="9"/>
        <v>-0.70673481412084627</v>
      </c>
      <c r="H33" s="10">
        <f t="shared" si="9"/>
        <v>-0.39361769628353499</v>
      </c>
      <c r="I33" s="10">
        <f t="shared" si="9"/>
        <v>-0.23321684588524766</v>
      </c>
      <c r="J33" s="10">
        <f t="shared" si="9"/>
        <v>-0.14588395345283847</v>
      </c>
    </row>
    <row r="34" spans="1:12" ht="12.75">
      <c r="A34" s="16" t="s">
        <v>46</v>
      </c>
      <c r="B34" s="10">
        <f>B29-(1/$B$2^3)*(B29-B30)/((1/$B$2^3)-(1/$B$3^3))</f>
        <v>-9.8691134816092418</v>
      </c>
      <c r="C34" s="10">
        <f t="shared" ref="C34:J34" si="10">C29-(1/$B$2^3)*(C29-C30)/((1/$B$2^3)-(1/$B$3^3))</f>
        <v>-4.1965311840929393</v>
      </c>
      <c r="D34" s="10">
        <f t="shared" si="10"/>
        <v>-1.784786055064262</v>
      </c>
      <c r="E34" s="10">
        <f t="shared" si="10"/>
        <v>-0.7680006997990364</v>
      </c>
      <c r="F34" s="10">
        <f t="shared" si="10"/>
        <v>-0.33411866953806668</v>
      </c>
      <c r="G34" s="10">
        <f t="shared" si="10"/>
        <v>-0.1448471416764959</v>
      </c>
      <c r="H34" s="10">
        <f t="shared" si="10"/>
        <v>-2.1546251285976484E-2</v>
      </c>
      <c r="I34" s="10">
        <f t="shared" si="10"/>
        <v>4.1835824386348922E-3</v>
      </c>
      <c r="J34" s="10">
        <f t="shared" si="10"/>
        <v>8.489619794836015E-3</v>
      </c>
    </row>
    <row r="35" spans="1:12" ht="12.75">
      <c r="A35" s="16" t="s">
        <v>52</v>
      </c>
      <c r="B35" s="10">
        <f>B33+B34+B32</f>
        <v>4.8681066104074926</v>
      </c>
      <c r="C35" s="10">
        <f t="shared" ref="C35:J35" si="11">C33+C34+C32</f>
        <v>-2.8811264007548281</v>
      </c>
      <c r="D35" s="10">
        <f t="shared" si="11"/>
        <v>-2.8692856073069546</v>
      </c>
      <c r="E35" s="10">
        <f t="shared" si="11"/>
        <v>-1.9424162905702544</v>
      </c>
      <c r="F35" s="10">
        <f t="shared" si="11"/>
        <v>-1.251352769786408</v>
      </c>
      <c r="G35" s="10">
        <f t="shared" si="11"/>
        <v>-0.8256281015889374</v>
      </c>
      <c r="H35" s="10">
        <f t="shared" si="11"/>
        <v>-0.40342887711929692</v>
      </c>
      <c r="I35" s="10">
        <f t="shared" si="11"/>
        <v>-0.22304476737524093</v>
      </c>
      <c r="J35" s="10">
        <f t="shared" si="11"/>
        <v>-0.13404458703816655</v>
      </c>
    </row>
    <row r="41" spans="1:12" ht="12.75">
      <c r="A41" s="16"/>
      <c r="B41" s="10"/>
      <c r="C41" s="10"/>
      <c r="D41" s="10"/>
      <c r="E41" s="10"/>
      <c r="F41" s="10"/>
      <c r="G41" s="10"/>
      <c r="H41" s="10"/>
      <c r="I41" s="10"/>
      <c r="J41" s="10"/>
      <c r="K41" s="16"/>
      <c r="L41" s="16"/>
    </row>
    <row r="43" spans="1:12">
      <c r="A43" s="4"/>
      <c r="B43" s="4"/>
    </row>
    <row r="44" spans="1:12">
      <c r="A44" s="4"/>
      <c r="B44" s="4"/>
    </row>
    <row r="45" spans="1:12">
      <c r="A45" s="4"/>
      <c r="B45" s="4"/>
    </row>
    <row r="46" spans="1:12">
      <c r="A46" s="4"/>
      <c r="B46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E40" sqref="E40"/>
    </sheetView>
  </sheetViews>
  <sheetFormatPr defaultColWidth="9.140625" defaultRowHeight="11.25"/>
  <cols>
    <col min="1" max="1" width="22.7109375" style="1" customWidth="1"/>
    <col min="2" max="2" width="11.5703125" style="1" customWidth="1"/>
    <col min="3" max="3" width="10.85546875" style="1" customWidth="1"/>
    <col min="4" max="4" width="9.85546875" style="1" customWidth="1"/>
    <col min="5" max="5" width="10.5703125" style="1" bestFit="1" customWidth="1"/>
    <col min="6" max="6" width="10.7109375" style="1" customWidth="1"/>
    <col min="7" max="7" width="10.42578125" style="1" customWidth="1"/>
    <col min="8" max="16384" width="9.140625" style="1"/>
  </cols>
  <sheetData>
    <row r="1" spans="1:11" ht="12.75">
      <c r="A1" s="16" t="s">
        <v>49</v>
      </c>
      <c r="B1" s="16">
        <v>1.63</v>
      </c>
      <c r="E1" s="29" t="s">
        <v>63</v>
      </c>
    </row>
    <row r="2" spans="1:11" ht="12.75">
      <c r="A2" s="16" t="s">
        <v>47</v>
      </c>
      <c r="B2" s="16">
        <v>5</v>
      </c>
      <c r="C2" s="16"/>
      <c r="D2" s="16"/>
      <c r="E2" s="29" t="s">
        <v>64</v>
      </c>
      <c r="F2" s="16"/>
      <c r="G2" s="16"/>
      <c r="H2" s="16"/>
      <c r="I2" s="16"/>
      <c r="J2" s="16"/>
      <c r="K2" s="16"/>
    </row>
    <row r="3" spans="1:11" ht="12.75">
      <c r="A3" s="16" t="s">
        <v>48</v>
      </c>
      <c r="B3" s="16">
        <v>4</v>
      </c>
      <c r="C3" s="16"/>
      <c r="D3" s="16"/>
      <c r="E3" s="29" t="s">
        <v>66</v>
      </c>
      <c r="F3" s="16"/>
      <c r="G3" s="16"/>
      <c r="H3" s="16"/>
      <c r="I3" s="16"/>
      <c r="J3" s="16"/>
      <c r="K3" s="16"/>
    </row>
    <row r="4" spans="1:11" ht="12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2.75">
      <c r="A5" s="16" t="s">
        <v>0</v>
      </c>
      <c r="B5" s="23">
        <v>6.3789999999999996</v>
      </c>
      <c r="C5" s="23">
        <v>6.5789999999999997</v>
      </c>
      <c r="D5" s="23">
        <v>7.5789999999999997</v>
      </c>
      <c r="E5" s="23">
        <v>8.5790000000000006</v>
      </c>
      <c r="F5" s="23">
        <v>9.5790000000000006</v>
      </c>
      <c r="G5" s="23">
        <v>10.579000000000001</v>
      </c>
      <c r="H5" s="16"/>
      <c r="I5" s="16"/>
      <c r="J5" s="16"/>
      <c r="K5" s="16"/>
    </row>
    <row r="6" spans="1:11" ht="12.75">
      <c r="A6" s="16" t="s">
        <v>3</v>
      </c>
      <c r="B6" s="28">
        <v>-1190.62889914997</v>
      </c>
      <c r="C6" s="28">
        <v>-1190.6338855776401</v>
      </c>
      <c r="D6" s="28">
        <v>-1190.63174302985</v>
      </c>
      <c r="E6" s="28">
        <v>-1190.6272907328701</v>
      </c>
      <c r="F6" s="28">
        <v>-1190.6249107860599</v>
      </c>
      <c r="G6" s="28">
        <v>-1190.62352502058</v>
      </c>
      <c r="H6" s="16"/>
      <c r="I6" s="16"/>
      <c r="J6" s="16"/>
      <c r="K6" s="16"/>
    </row>
    <row r="7" spans="1:11" ht="12.75">
      <c r="A7" s="16" t="s">
        <v>4</v>
      </c>
      <c r="B7" s="28">
        <v>-1195.3206117079701</v>
      </c>
      <c r="C7" s="28">
        <v>-1195.32230474936</v>
      </c>
      <c r="D7" s="28">
        <v>-1195.31367604552</v>
      </c>
      <c r="E7" s="28">
        <v>-1195.3080784619599</v>
      </c>
      <c r="F7" s="28">
        <v>-1195.3055216593</v>
      </c>
      <c r="G7" s="28">
        <v>-1195.30416223154</v>
      </c>
      <c r="H7" s="16"/>
      <c r="I7" s="16"/>
      <c r="J7" s="16"/>
      <c r="K7" s="16"/>
    </row>
    <row r="8" spans="1:11" ht="12.75">
      <c r="A8" s="16" t="s">
        <v>20</v>
      </c>
      <c r="B8" s="10">
        <v>-1190.6128596552001</v>
      </c>
      <c r="C8" s="10">
        <v>-1190.6178259884</v>
      </c>
      <c r="D8" s="10">
        <v>-1190.6156122481</v>
      </c>
      <c r="E8" s="10">
        <v>-1190.6111217948001</v>
      </c>
      <c r="F8" s="10">
        <v>-1190.6087163623999</v>
      </c>
      <c r="G8" s="10">
        <v>-1190.6073167319</v>
      </c>
      <c r="H8" s="16"/>
      <c r="I8" s="16"/>
      <c r="J8" s="16"/>
      <c r="K8" s="23"/>
    </row>
    <row r="9" spans="1:11" ht="12.75">
      <c r="A9" s="16" t="s">
        <v>5</v>
      </c>
      <c r="B9" s="10">
        <v>-1195.2043249093001</v>
      </c>
      <c r="C9" s="10">
        <v>-1195.2058651846</v>
      </c>
      <c r="D9" s="10">
        <v>-1195.1965874335999</v>
      </c>
      <c r="E9" s="10">
        <v>-1195.1906354109999</v>
      </c>
      <c r="F9" s="10">
        <v>-1195.1879228821001</v>
      </c>
      <c r="G9" s="10">
        <v>-1195.1864785207999</v>
      </c>
      <c r="H9" s="16"/>
      <c r="I9" s="16"/>
      <c r="J9" s="16"/>
      <c r="K9" s="23"/>
    </row>
    <row r="10" spans="1:11" ht="12.75">
      <c r="A10" s="16" t="s">
        <v>21</v>
      </c>
      <c r="B10" s="10">
        <v>-1194.8781186383601</v>
      </c>
      <c r="C10" s="10">
        <v>-1194.87913276635</v>
      </c>
      <c r="D10" s="10">
        <v>-1194.86762937923</v>
      </c>
      <c r="E10" s="10">
        <v>-1194.8604663623901</v>
      </c>
      <c r="F10" s="10">
        <v>-1194.85721986773</v>
      </c>
      <c r="G10" s="10">
        <v>-1194.8555506626101</v>
      </c>
      <c r="H10" s="16"/>
      <c r="I10" s="16"/>
      <c r="J10" s="16"/>
      <c r="K10" s="23"/>
    </row>
    <row r="11" spans="1:11" ht="12.75">
      <c r="A11" s="16" t="s">
        <v>22</v>
      </c>
      <c r="B11" s="10">
        <v>-1195.0514960534599</v>
      </c>
      <c r="C11" s="10">
        <v>-1195.0528593551401</v>
      </c>
      <c r="D11" s="10">
        <v>-1195.04170867314</v>
      </c>
      <c r="E11" s="10">
        <v>-1195.0345842100901</v>
      </c>
      <c r="F11" s="10">
        <v>-1195.03136131883</v>
      </c>
      <c r="G11" s="10">
        <v>-1195.0297018010799</v>
      </c>
      <c r="H11" s="16"/>
      <c r="I11" s="16"/>
      <c r="J11" s="16"/>
      <c r="K11" s="23"/>
    </row>
    <row r="12" spans="1:11" ht="12.75">
      <c r="A12" s="16" t="s">
        <v>8</v>
      </c>
      <c r="B12" s="10">
        <v>-595.31020516900003</v>
      </c>
      <c r="C12" s="10">
        <v>-595.31020338530004</v>
      </c>
      <c r="D12" s="10">
        <v>-595.31019699110004</v>
      </c>
      <c r="E12" s="10">
        <v>-595.31019410550005</v>
      </c>
      <c r="F12" s="10">
        <v>-595.31019263610006</v>
      </c>
      <c r="G12" s="10">
        <v>-595.31019170349998</v>
      </c>
      <c r="H12" s="16"/>
      <c r="I12" s="16"/>
      <c r="J12" s="16"/>
      <c r="K12" s="23"/>
    </row>
    <row r="13" spans="1:11" ht="12.75">
      <c r="A13" s="16" t="s">
        <v>9</v>
      </c>
      <c r="B13" s="10">
        <v>-597.65144536089997</v>
      </c>
      <c r="C13" s="10">
        <v>-597.65131655690004</v>
      </c>
      <c r="D13" s="10">
        <v>-597.65092990309995</v>
      </c>
      <c r="E13" s="10">
        <v>-597.65077476210001</v>
      </c>
      <c r="F13" s="10">
        <v>-597.65070485980004</v>
      </c>
      <c r="G13" s="10">
        <v>-597.65067707239996</v>
      </c>
      <c r="H13" s="16"/>
      <c r="I13" s="16"/>
      <c r="J13" s="16"/>
      <c r="K13" s="23"/>
    </row>
    <row r="14" spans="1:11" ht="12.75">
      <c r="A14" s="16" t="s">
        <v>23</v>
      </c>
      <c r="B14" s="10">
        <v>-595.30224444650003</v>
      </c>
      <c r="C14" s="10">
        <v>-595.30222637110001</v>
      </c>
      <c r="D14" s="10">
        <v>-595.30216796139996</v>
      </c>
      <c r="E14" s="10">
        <v>-595.3021342774</v>
      </c>
      <c r="F14" s="10">
        <v>-595.30211303340002</v>
      </c>
      <c r="G14" s="10">
        <v>-595.30210133009996</v>
      </c>
      <c r="H14" s="16"/>
      <c r="I14" s="16"/>
      <c r="J14" s="16"/>
      <c r="K14" s="16"/>
    </row>
    <row r="15" spans="1:11" ht="12.75">
      <c r="A15" s="16" t="s">
        <v>10</v>
      </c>
      <c r="B15" s="10">
        <v>-597.59380277879995</v>
      </c>
      <c r="C15" s="10">
        <v>-597.593515744</v>
      </c>
      <c r="D15" s="10">
        <v>-597.59257262990002</v>
      </c>
      <c r="E15" s="10">
        <v>-597.59213235189998</v>
      </c>
      <c r="F15" s="10">
        <v>-597.59194536660004</v>
      </c>
      <c r="G15" s="10">
        <v>-597.59186013179999</v>
      </c>
      <c r="H15" s="16"/>
      <c r="I15" s="16"/>
      <c r="J15" s="16"/>
      <c r="K15" s="16"/>
    </row>
    <row r="16" spans="1:11" ht="12.75">
      <c r="A16" s="16" t="s">
        <v>24</v>
      </c>
      <c r="B16" s="10">
        <v>-597.43219540886196</v>
      </c>
      <c r="C16" s="10">
        <v>-597.43137263477604</v>
      </c>
      <c r="D16" s="10">
        <v>-597.42858910509904</v>
      </c>
      <c r="E16" s="10">
        <v>-597.42723730934097</v>
      </c>
      <c r="F16" s="10">
        <v>-597.42667338986598</v>
      </c>
      <c r="G16" s="10">
        <v>-597.426476737499</v>
      </c>
      <c r="H16" s="16"/>
      <c r="I16" s="16"/>
      <c r="J16" s="16"/>
      <c r="K16" s="16"/>
    </row>
    <row r="17" spans="1:11" ht="12.75">
      <c r="A17" s="16" t="s">
        <v>25</v>
      </c>
      <c r="B17" s="10">
        <v>-597.51896139400901</v>
      </c>
      <c r="C17" s="10">
        <v>-597.518179776426</v>
      </c>
      <c r="D17" s="10">
        <v>-597.51552256779303</v>
      </c>
      <c r="E17" s="10">
        <v>-597.51422483886699</v>
      </c>
      <c r="F17" s="10">
        <v>-597.51367796694296</v>
      </c>
      <c r="G17" s="10">
        <v>-597.51348379777903</v>
      </c>
      <c r="H17" s="16"/>
      <c r="I17" s="16"/>
      <c r="J17" s="16"/>
      <c r="K17" s="16"/>
    </row>
    <row r="18" spans="1:11" ht="12.75">
      <c r="A18" s="16" t="s">
        <v>13</v>
      </c>
      <c r="B18" s="10">
        <v>-595.30996162969996</v>
      </c>
      <c r="C18" s="10">
        <v>-595.30996117380005</v>
      </c>
      <c r="D18" s="10">
        <v>-595.30995953239994</v>
      </c>
      <c r="E18" s="10">
        <v>-595.30995846769997</v>
      </c>
      <c r="F18" s="10">
        <v>-595.30995783009996</v>
      </c>
      <c r="G18" s="10">
        <v>-595.30995765099999</v>
      </c>
      <c r="H18" s="16"/>
      <c r="I18" s="16"/>
      <c r="J18" s="16"/>
      <c r="K18" s="16"/>
    </row>
    <row r="19" spans="1:11" ht="12.75">
      <c r="A19" s="16" t="s">
        <v>14</v>
      </c>
      <c r="B19" s="10">
        <v>-597.65074466650003</v>
      </c>
      <c r="C19" s="10">
        <v>-597.65070971440002</v>
      </c>
      <c r="D19" s="10">
        <v>-597.65060156569996</v>
      </c>
      <c r="E19" s="10">
        <v>-597.65055008460001</v>
      </c>
      <c r="F19" s="10">
        <v>-597.65052337669999</v>
      </c>
      <c r="G19" s="10">
        <v>-597.65051511399997</v>
      </c>
      <c r="H19" s="16"/>
      <c r="I19" s="16"/>
      <c r="J19" s="16"/>
      <c r="K19" s="16"/>
    </row>
    <row r="20" spans="1:11" ht="12.75">
      <c r="A20" s="16" t="s">
        <v>26</v>
      </c>
      <c r="B20" s="10">
        <v>-595.30190131719996</v>
      </c>
      <c r="C20" s="10">
        <v>-595.30189498959999</v>
      </c>
      <c r="D20" s="10">
        <v>-595.30187493660003</v>
      </c>
      <c r="E20" s="10">
        <v>-595.30186559159995</v>
      </c>
      <c r="F20" s="10">
        <v>-595.30185915699997</v>
      </c>
      <c r="G20" s="10">
        <v>-595.30185561120004</v>
      </c>
      <c r="H20" s="16"/>
      <c r="I20" s="16"/>
      <c r="J20" s="16"/>
      <c r="K20" s="16"/>
    </row>
    <row r="21" spans="1:11" ht="12.75">
      <c r="A21" s="16" t="s">
        <v>15</v>
      </c>
      <c r="B21" s="10">
        <v>-597.59226727099997</v>
      </c>
      <c r="C21" s="10">
        <v>-597.59217866070003</v>
      </c>
      <c r="D21" s="10">
        <v>-597.59190038209999</v>
      </c>
      <c r="E21" s="10">
        <v>-597.59177273160003</v>
      </c>
      <c r="F21" s="10">
        <v>-597.59170518090002</v>
      </c>
      <c r="G21" s="10">
        <v>-597.59166744920003</v>
      </c>
      <c r="H21" s="16"/>
      <c r="I21" s="16"/>
      <c r="J21" s="16"/>
      <c r="K21" s="16"/>
    </row>
    <row r="22" spans="1:11" ht="12.75">
      <c r="A22" s="16" t="s">
        <v>27</v>
      </c>
      <c r="B22" s="10">
        <v>-597.42808417933895</v>
      </c>
      <c r="C22" s="10">
        <v>-597.42785254850605</v>
      </c>
      <c r="D22" s="10">
        <v>-597.42696102816501</v>
      </c>
      <c r="E22" s="10">
        <v>-597.42652164343895</v>
      </c>
      <c r="F22" s="10">
        <v>-597.42629028528199</v>
      </c>
      <c r="G22" s="10">
        <v>-597.42613411101399</v>
      </c>
      <c r="H22" s="16"/>
      <c r="I22" s="16"/>
      <c r="J22" s="16"/>
      <c r="K22" s="16"/>
    </row>
    <row r="23" spans="1:11" s="2" customFormat="1" ht="13.5" thickBot="1">
      <c r="A23" s="14" t="s">
        <v>28</v>
      </c>
      <c r="B23" s="12">
        <v>-597.51512453107102</v>
      </c>
      <c r="C23" s="12">
        <v>-597.51491199209704</v>
      </c>
      <c r="D23" s="12">
        <v>-597.51407451631405</v>
      </c>
      <c r="E23" s="12">
        <v>-597.51365589650698</v>
      </c>
      <c r="F23" s="12">
        <v>-597.51343294420099</v>
      </c>
      <c r="G23" s="12">
        <v>-597.51328104487698</v>
      </c>
      <c r="H23" s="14"/>
      <c r="I23" s="14"/>
      <c r="J23" s="14"/>
      <c r="K23" s="14"/>
    </row>
    <row r="24" spans="1:11" ht="12.75">
      <c r="A24" s="16" t="s">
        <v>40</v>
      </c>
      <c r="B24" s="10">
        <f>627.51*(B6-B12-B18)</f>
        <v>-5.4796377454722167</v>
      </c>
      <c r="C24" s="10">
        <f t="shared" ref="C24:G24" si="0">627.51*(C6-C12-C18)</f>
        <v>-8.6100763440153827</v>
      </c>
      <c r="D24" s="10">
        <f t="shared" si="0"/>
        <v>-7.2706485996882373</v>
      </c>
      <c r="E24" s="10">
        <f t="shared" si="0"/>
        <v>-4.4792665745435611</v>
      </c>
      <c r="F24" s="10">
        <f t="shared" si="0"/>
        <v>-2.9871483152755367</v>
      </c>
      <c r="G24" s="10">
        <f t="shared" si="0"/>
        <v>-2.1182642218898899</v>
      </c>
      <c r="H24" s="16"/>
      <c r="I24" s="16"/>
      <c r="J24" s="16"/>
      <c r="K24" s="16"/>
    </row>
    <row r="25" spans="1:11" ht="12.75">
      <c r="A25" s="16" t="s">
        <v>39</v>
      </c>
      <c r="B25" s="10">
        <f>627.51*(B8-B14-B20)</f>
        <v>-5.468054055205835</v>
      </c>
      <c r="C25" s="10">
        <f t="shared" ref="C25:G25" si="1">627.51*(C8-C14-C20)</f>
        <v>-8.5997909280321032</v>
      </c>
      <c r="D25" s="10">
        <f t="shared" si="1"/>
        <v>-7.2598828812444776</v>
      </c>
      <c r="E25" s="10">
        <f t="shared" si="1"/>
        <v>-4.4690796588248363</v>
      </c>
      <c r="F25" s="10">
        <f t="shared" si="1"/>
        <v>-2.977015371694705</v>
      </c>
      <c r="G25" s="10">
        <f t="shared" si="1"/>
        <v>-2.1083021994245463</v>
      </c>
      <c r="H25" s="16"/>
      <c r="I25" s="16"/>
      <c r="J25" s="16"/>
      <c r="K25" s="16"/>
    </row>
    <row r="26" spans="1:11" ht="12.75">
      <c r="A26" s="16" t="s">
        <v>42</v>
      </c>
      <c r="B26" s="10">
        <f>627.51*(B7-B13-B19)</f>
        <v>-11.559788774543359</v>
      </c>
      <c r="C26" s="10">
        <f t="shared" ref="C26:G26" si="2">627.51*(C7-C13-C19)</f>
        <v>-12.724947767390363</v>
      </c>
      <c r="D26" s="10">
        <f t="shared" si="2"/>
        <v>-7.6208433376056002</v>
      </c>
      <c r="E26" s="10">
        <f t="shared" si="2"/>
        <v>-4.2379611117195983</v>
      </c>
      <c r="F26" s="10">
        <f t="shared" si="2"/>
        <v>-2.6941657411945608</v>
      </c>
      <c r="G26" s="10">
        <f t="shared" si="2"/>
        <v>-1.8637330258301654</v>
      </c>
      <c r="H26" s="16"/>
      <c r="I26" s="16"/>
      <c r="J26" s="16"/>
      <c r="K26" s="16"/>
    </row>
    <row r="27" spans="1:11" ht="12.75">
      <c r="A27" s="16" t="s">
        <v>43</v>
      </c>
      <c r="B27" s="10">
        <f>627.51*(B9-B15-B21)</f>
        <v>-11.455106884963607</v>
      </c>
      <c r="C27" s="10">
        <f t="shared" ref="C27:G27" si="3">627.51*(C9-C15-C21)</f>
        <v>-12.65736609505732</v>
      </c>
      <c r="D27" s="10">
        <f t="shared" si="3"/>
        <v>-7.6019206981556557</v>
      </c>
      <c r="E27" s="10">
        <f t="shared" si="3"/>
        <v>-4.223347809459038</v>
      </c>
      <c r="F27" s="10">
        <f t="shared" si="3"/>
        <v>-2.6809326848746924</v>
      </c>
      <c r="G27" s="10">
        <f t="shared" si="3"/>
        <v>-1.8517442338455032</v>
      </c>
      <c r="H27" s="16"/>
      <c r="I27" s="16"/>
      <c r="J27" s="16"/>
      <c r="K27" s="16"/>
    </row>
    <row r="28" spans="1:11" ht="12.75">
      <c r="A28" s="16" t="s">
        <v>50</v>
      </c>
      <c r="B28" s="10">
        <f>627.51*(B10-B16-B22)</f>
        <v>-11.194182365388347</v>
      </c>
      <c r="C28" s="10">
        <f t="shared" ref="C28:G28" si="4">627.51*(C10-C16-C22)</f>
        <v>-12.492207450967797</v>
      </c>
      <c r="D28" s="10">
        <f t="shared" si="4"/>
        <v>-7.579847636119899</v>
      </c>
      <c r="E28" s="10">
        <f t="shared" si="4"/>
        <v>-4.2089666044701275</v>
      </c>
      <c r="F28" s="10">
        <f t="shared" si="4"/>
        <v>-2.6708034071519613</v>
      </c>
      <c r="G28" s="10">
        <f t="shared" si="4"/>
        <v>-1.8447627440647989</v>
      </c>
      <c r="H28" s="16"/>
      <c r="I28" s="16"/>
      <c r="J28" s="16"/>
      <c r="K28" s="16"/>
    </row>
    <row r="29" spans="1:11" ht="12.75">
      <c r="A29" s="16" t="s">
        <v>44</v>
      </c>
      <c r="B29" s="10">
        <f>B26-B24</f>
        <v>-6.0801510290711418</v>
      </c>
      <c r="C29" s="10">
        <f t="shared" ref="C29:G29" si="5">C26-C24</f>
        <v>-4.1148714233749804</v>
      </c>
      <c r="D29" s="10">
        <f t="shared" si="5"/>
        <v>-0.35019473791736289</v>
      </c>
      <c r="E29" s="10">
        <f t="shared" si="5"/>
        <v>0.24130546282396281</v>
      </c>
      <c r="F29" s="10">
        <f t="shared" si="5"/>
        <v>0.29298257408097594</v>
      </c>
      <c r="G29" s="10">
        <f t="shared" si="5"/>
        <v>0.25453119605972452</v>
      </c>
      <c r="H29" s="16"/>
      <c r="I29" s="16"/>
      <c r="J29" s="16"/>
      <c r="K29" s="16"/>
    </row>
    <row r="30" spans="1:11" ht="12.75">
      <c r="A30" s="16" t="s">
        <v>45</v>
      </c>
      <c r="B30" s="10">
        <f>B27-B25</f>
        <v>-5.9870528297577721</v>
      </c>
      <c r="C30" s="10">
        <f t="shared" ref="C30:G30" si="6">C27-C25</f>
        <v>-4.0575751670252167</v>
      </c>
      <c r="D30" s="10">
        <f t="shared" si="6"/>
        <v>-0.34203781691117818</v>
      </c>
      <c r="E30" s="10">
        <f t="shared" si="6"/>
        <v>0.24573184936579828</v>
      </c>
      <c r="F30" s="10">
        <f t="shared" si="6"/>
        <v>0.2960826868200126</v>
      </c>
      <c r="G30" s="10">
        <f t="shared" si="6"/>
        <v>0.25655796557904309</v>
      </c>
      <c r="H30" s="16"/>
      <c r="I30" s="16"/>
      <c r="J30" s="16"/>
      <c r="K30" s="16"/>
    </row>
    <row r="31" spans="1:11" ht="12.75">
      <c r="A31" s="16" t="s">
        <v>53</v>
      </c>
      <c r="B31" s="10">
        <f>627.51*(B11-B17-B23)</f>
        <v>-10.925029659657932</v>
      </c>
      <c r="C31" s="10">
        <f t="shared" ref="C31:G31" si="7">627.51*(C11-C17-C23)</f>
        <v>-12.404358278056074</v>
      </c>
      <c r="D31" s="10">
        <f t="shared" si="7"/>
        <v>-7.6001432340249035</v>
      </c>
      <c r="E31" s="10">
        <f t="shared" si="7"/>
        <v>-4.2064974191116846</v>
      </c>
      <c r="F31" s="10">
        <f t="shared" si="7"/>
        <v>-2.6671733270872426</v>
      </c>
      <c r="G31" s="10">
        <f t="shared" si="7"/>
        <v>-1.8429707805827877</v>
      </c>
      <c r="H31" s="16"/>
      <c r="I31" s="16"/>
      <c r="J31" s="16"/>
      <c r="K31" s="16"/>
    </row>
    <row r="32" spans="1:11" ht="12.75">
      <c r="A32" s="16" t="s">
        <v>51</v>
      </c>
      <c r="B32" s="10">
        <f>B31-B28</f>
        <v>0.26915270573041461</v>
      </c>
      <c r="C32" s="10">
        <f t="shared" ref="C32:G32" si="8">C31-C28</f>
        <v>8.7849172911722562E-2</v>
      </c>
      <c r="D32" s="10">
        <f t="shared" si="8"/>
        <v>-2.029559790500457E-2</v>
      </c>
      <c r="E32" s="10">
        <f t="shared" si="8"/>
        <v>2.4691853584428713E-3</v>
      </c>
      <c r="F32" s="10">
        <f t="shared" si="8"/>
        <v>3.6300800647186549E-3</v>
      </c>
      <c r="G32" s="10">
        <f t="shared" si="8"/>
        <v>1.7919634820111607E-3</v>
      </c>
      <c r="H32" s="16"/>
      <c r="I32" s="16"/>
      <c r="J32" s="16"/>
      <c r="K32" s="16"/>
    </row>
    <row r="33" spans="1:11" ht="12.75">
      <c r="A33" s="16" t="s">
        <v>41</v>
      </c>
      <c r="B33" s="10">
        <f>B24-EXP(-$B$1*$B$2)*(B24-B25)/(EXP(-$B$1*$B$2)-EXP(-$B$1*$B$3))</f>
        <v>-5.4824603682521129</v>
      </c>
      <c r="C33" s="10">
        <f t="shared" ref="C33:G33" si="9">C24-EXP(-$B$1*$B$2)*(C24-C25)/(EXP(-$B$1*$B$2)-EXP(-$B$1*$B$3))</f>
        <v>-8.6125826135018322</v>
      </c>
      <c r="D33" s="10">
        <f t="shared" si="9"/>
        <v>-7.2732719055106916</v>
      </c>
      <c r="E33" s="10">
        <f t="shared" si="9"/>
        <v>-4.4817488422581944</v>
      </c>
      <c r="F33" s="10">
        <f t="shared" si="9"/>
        <v>-2.9896174314829742</v>
      </c>
      <c r="G33" s="10">
        <f t="shared" si="9"/>
        <v>-2.1206916893806365</v>
      </c>
      <c r="H33" s="16"/>
      <c r="I33" s="16"/>
      <c r="J33" s="16"/>
      <c r="K33" s="16"/>
    </row>
    <row r="34" spans="1:11" ht="12.75">
      <c r="A34" s="16" t="s">
        <v>46</v>
      </c>
      <c r="B34" s="10">
        <f>B29-(1/$B$2^3)*(B29-B30)/((1/$B$2^3)-(1/$B$3^3))</f>
        <v>-6.1778278283507424</v>
      </c>
      <c r="C34" s="10">
        <f t="shared" ref="C34:G34" si="10">C29-(1/$B$2^3)*(C29-C30)/((1/$B$2^3)-(1/$B$3^3))</f>
        <v>-4.1749855283976833</v>
      </c>
      <c r="D34" s="10">
        <f t="shared" si="10"/>
        <v>-0.35875281897303207</v>
      </c>
      <c r="E34" s="10">
        <f t="shared" si="10"/>
        <v>0.2366613851407256</v>
      </c>
      <c r="F34" s="10">
        <f t="shared" si="10"/>
        <v>0.28972999678100309</v>
      </c>
      <c r="G34" s="10">
        <f t="shared" si="10"/>
        <v>0.25240474935093127</v>
      </c>
    </row>
    <row r="35" spans="1:11" ht="12.75">
      <c r="A35" s="16" t="s">
        <v>52</v>
      </c>
      <c r="B35" s="10">
        <f>B33+B34+B32</f>
        <v>-11.391135490872442</v>
      </c>
      <c r="C35" s="10">
        <f t="shared" ref="C35:G35" si="11">C33+C34+C32</f>
        <v>-12.699718968987794</v>
      </c>
      <c r="D35" s="10">
        <f t="shared" si="11"/>
        <v>-7.6523203223887286</v>
      </c>
      <c r="E35" s="10">
        <f t="shared" si="11"/>
        <v>-4.2426182717590262</v>
      </c>
      <c r="F35" s="10">
        <f t="shared" si="11"/>
        <v>-2.6962573546372526</v>
      </c>
      <c r="G35" s="10">
        <f t="shared" si="11"/>
        <v>-1.8664949765476939</v>
      </c>
    </row>
    <row r="40" spans="1:11">
      <c r="B40" s="7"/>
    </row>
    <row r="41" spans="1:11">
      <c r="A41" s="7"/>
      <c r="B41" s="7"/>
    </row>
    <row r="42" spans="1:11">
      <c r="A42" s="7"/>
      <c r="B42" s="7"/>
    </row>
    <row r="43" spans="1:11">
      <c r="A43" s="7"/>
      <c r="B43" s="7"/>
    </row>
    <row r="44" spans="1:11">
      <c r="A44" s="7"/>
      <c r="B44" s="7"/>
    </row>
    <row r="45" spans="1:11">
      <c r="A45" s="7"/>
      <c r="B45" s="7"/>
    </row>
    <row r="46" spans="1:11">
      <c r="A46" s="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E1" sqref="E1:E3"/>
    </sheetView>
  </sheetViews>
  <sheetFormatPr defaultColWidth="9.140625" defaultRowHeight="11.25"/>
  <cols>
    <col min="1" max="1" width="22.7109375" style="1" customWidth="1"/>
    <col min="2" max="2" width="11.5703125" style="1" customWidth="1"/>
    <col min="3" max="3" width="16.85546875" style="1" customWidth="1"/>
    <col min="4" max="4" width="11.7109375" style="1" customWidth="1"/>
    <col min="5" max="5" width="11.42578125" style="1" bestFit="1" customWidth="1"/>
    <col min="6" max="6" width="15" style="1" customWidth="1"/>
    <col min="7" max="7" width="14.5703125" style="1" customWidth="1"/>
    <col min="8" max="8" width="13.85546875" style="1" customWidth="1"/>
    <col min="9" max="16384" width="9.140625" style="1"/>
  </cols>
  <sheetData>
    <row r="1" spans="1:11" ht="12.75">
      <c r="A1" s="16" t="s">
        <v>49</v>
      </c>
      <c r="B1" s="16">
        <v>1.63</v>
      </c>
      <c r="C1" s="16"/>
      <c r="D1" s="16"/>
      <c r="E1" s="29" t="s">
        <v>63</v>
      </c>
      <c r="F1" s="16"/>
      <c r="G1" s="16"/>
      <c r="H1" s="16"/>
      <c r="I1" s="16"/>
      <c r="J1" s="16"/>
      <c r="K1" s="16"/>
    </row>
    <row r="2" spans="1:11" ht="12.75">
      <c r="A2" s="16" t="s">
        <v>47</v>
      </c>
      <c r="B2" s="16">
        <v>5</v>
      </c>
      <c r="C2" s="16"/>
      <c r="D2" s="16"/>
      <c r="E2" s="29" t="s">
        <v>64</v>
      </c>
      <c r="F2" s="16"/>
      <c r="G2" s="16"/>
      <c r="H2" s="16"/>
      <c r="I2" s="16"/>
      <c r="J2" s="16"/>
      <c r="K2" s="16"/>
    </row>
    <row r="3" spans="1:11" ht="12.75">
      <c r="A3" s="16" t="s">
        <v>48</v>
      </c>
      <c r="B3" s="16">
        <v>4</v>
      </c>
      <c r="C3" s="16"/>
      <c r="D3" s="16"/>
      <c r="E3" s="29" t="s">
        <v>66</v>
      </c>
      <c r="F3" s="16"/>
      <c r="G3" s="16"/>
      <c r="H3" s="16"/>
      <c r="I3" s="16"/>
      <c r="J3" s="16"/>
      <c r="K3" s="16"/>
    </row>
    <row r="4" spans="1:11" ht="12.75">
      <c r="A4" s="16"/>
      <c r="B4" s="16"/>
      <c r="C4" s="16"/>
      <c r="D4" s="16" t="s">
        <v>0</v>
      </c>
      <c r="E4" s="16"/>
      <c r="F4" s="16"/>
      <c r="G4" s="16"/>
      <c r="H4" s="16"/>
      <c r="I4" s="16"/>
      <c r="J4" s="16"/>
      <c r="K4" s="16"/>
    </row>
    <row r="5" spans="1:11" ht="12.75">
      <c r="A5" s="16" t="s">
        <v>0</v>
      </c>
      <c r="B5" s="18">
        <v>3.2559999999999998</v>
      </c>
      <c r="C5" s="18">
        <v>3.5579999999999998</v>
      </c>
      <c r="D5" s="18">
        <v>4.5579999999999998</v>
      </c>
      <c r="E5" s="18">
        <v>5.5579999999999998</v>
      </c>
      <c r="F5" s="18">
        <v>6.5579999999999998</v>
      </c>
      <c r="G5" s="18">
        <v>7.5579999999999998</v>
      </c>
      <c r="H5" s="18">
        <v>8.5579999999999998</v>
      </c>
      <c r="I5" s="19"/>
      <c r="J5" s="18"/>
      <c r="K5" s="16"/>
    </row>
    <row r="6" spans="1:11" ht="12.75">
      <c r="A6" s="16" t="s">
        <v>3</v>
      </c>
      <c r="B6" s="20">
        <v>-308.30394842269999</v>
      </c>
      <c r="C6" s="20">
        <v>-308.30959943409999</v>
      </c>
      <c r="D6" s="20">
        <v>-308.31192154410002</v>
      </c>
      <c r="E6" s="20">
        <v>-308.31158175780001</v>
      </c>
      <c r="F6" s="20">
        <v>-308.31140068690001</v>
      </c>
      <c r="G6" s="20">
        <v>-308.31131481879999</v>
      </c>
      <c r="H6" s="20">
        <v>-308.31126899600002</v>
      </c>
      <c r="I6" s="19"/>
      <c r="J6" s="18"/>
      <c r="K6" s="16"/>
    </row>
    <row r="7" spans="1:11" ht="12.75">
      <c r="A7" s="16" t="s">
        <v>4</v>
      </c>
      <c r="B7" s="10">
        <v>-309.6410461749</v>
      </c>
      <c r="C7" s="10">
        <v>-309.64293788869998</v>
      </c>
      <c r="D7" s="10">
        <v>-309.64043663709998</v>
      </c>
      <c r="E7" s="10">
        <v>-309.63899457799999</v>
      </c>
      <c r="F7" s="10">
        <v>-309.63851058149999</v>
      </c>
      <c r="G7" s="10">
        <v>-309.63832619869999</v>
      </c>
      <c r="H7" s="10">
        <v>-309.6382415429</v>
      </c>
      <c r="I7" s="16"/>
      <c r="J7" s="15"/>
      <c r="K7" s="16"/>
    </row>
    <row r="8" spans="1:11" ht="12.75">
      <c r="A8" s="16" t="s">
        <v>20</v>
      </c>
      <c r="B8" s="10">
        <v>-308.29932264659999</v>
      </c>
      <c r="C8" s="10">
        <v>-308.30495944699999</v>
      </c>
      <c r="D8" s="10">
        <v>-308.30724249069999</v>
      </c>
      <c r="E8" s="10">
        <v>-308.30688157169999</v>
      </c>
      <c r="F8" s="10">
        <v>-308.30668622079997</v>
      </c>
      <c r="G8" s="10">
        <v>-308.30659311879998</v>
      </c>
      <c r="H8" s="10">
        <v>-308.30654228920002</v>
      </c>
      <c r="I8" s="16"/>
      <c r="J8" s="15"/>
      <c r="K8" s="16"/>
    </row>
    <row r="9" spans="1:11" ht="12.75">
      <c r="A9" s="16" t="s">
        <v>5</v>
      </c>
      <c r="B9" s="10">
        <v>-309.6096484318</v>
      </c>
      <c r="C9" s="10">
        <v>-309.6114173286</v>
      </c>
      <c r="D9" s="10">
        <v>-309.60858654359998</v>
      </c>
      <c r="E9" s="10">
        <v>-309.60698227910001</v>
      </c>
      <c r="F9" s="10">
        <v>-309.60641607780002</v>
      </c>
      <c r="G9" s="10">
        <v>-309.60619349230001</v>
      </c>
      <c r="H9" s="10">
        <v>-309.60608720819999</v>
      </c>
      <c r="I9" s="16"/>
      <c r="J9" s="15"/>
      <c r="K9" s="16"/>
    </row>
    <row r="10" spans="1:11" ht="12.75">
      <c r="A10" s="16" t="s">
        <v>21</v>
      </c>
      <c r="B10" s="10">
        <v>-309.52154989268598</v>
      </c>
      <c r="C10" s="10">
        <v>-309.522934954986</v>
      </c>
      <c r="D10" s="10">
        <v>-309.519163737577</v>
      </c>
      <c r="E10" s="10">
        <v>-309.51712716998401</v>
      </c>
      <c r="F10" s="10">
        <v>-309.51630779164799</v>
      </c>
      <c r="G10" s="10">
        <v>-309.51593240916299</v>
      </c>
      <c r="H10" s="10">
        <v>-309.51575028382803</v>
      </c>
      <c r="I10" s="16"/>
      <c r="J10" s="15"/>
      <c r="K10" s="16"/>
    </row>
    <row r="11" spans="1:11" ht="12.75">
      <c r="A11" s="16" t="s">
        <v>22</v>
      </c>
      <c r="B11" s="10">
        <v>-309.62419547800698</v>
      </c>
      <c r="C11" s="10">
        <v>-309.62573061822502</v>
      </c>
      <c r="D11" s="10">
        <v>-309.62201043160297</v>
      </c>
      <c r="E11" s="10">
        <v>-309.61998141086701</v>
      </c>
      <c r="F11" s="10">
        <v>-309.61917397353699</v>
      </c>
      <c r="G11" s="10">
        <v>-309.618805094847</v>
      </c>
      <c r="H11" s="10">
        <v>-309.61862848693602</v>
      </c>
      <c r="I11" s="16"/>
      <c r="J11" s="15"/>
      <c r="K11" s="16"/>
    </row>
    <row r="12" spans="1:11" ht="12.75">
      <c r="A12" s="16" t="s">
        <v>8</v>
      </c>
      <c r="B12" s="10">
        <v>-154.15563877470001</v>
      </c>
      <c r="C12" s="10">
        <v>-154.15563781079999</v>
      </c>
      <c r="D12" s="10">
        <v>-154.1556356891</v>
      </c>
      <c r="E12" s="10">
        <v>-154.15563461959999</v>
      </c>
      <c r="F12" s="10">
        <v>-154.15563393740001</v>
      </c>
      <c r="G12" s="10">
        <v>-154.1556335878</v>
      </c>
      <c r="H12" s="10">
        <v>-154.15563337660001</v>
      </c>
      <c r="I12" s="16"/>
      <c r="J12" s="16"/>
      <c r="K12" s="16"/>
    </row>
    <row r="13" spans="1:11" ht="12.75">
      <c r="A13" s="16" t="s">
        <v>9</v>
      </c>
      <c r="B13" s="10">
        <v>-154.81932235950001</v>
      </c>
      <c r="C13" s="10">
        <v>-154.8192521942</v>
      </c>
      <c r="D13" s="10">
        <v>-154.81913845029999</v>
      </c>
      <c r="E13" s="10">
        <v>-154.81909215280001</v>
      </c>
      <c r="F13" s="10">
        <v>-154.8190705227</v>
      </c>
      <c r="G13" s="10">
        <v>-154.81905961839999</v>
      </c>
      <c r="H13" s="10">
        <v>-154.81905523809999</v>
      </c>
      <c r="I13" s="16"/>
      <c r="J13" s="16"/>
      <c r="K13" s="16"/>
    </row>
    <row r="14" spans="1:11" ht="12.75">
      <c r="A14" s="16" t="s">
        <v>23</v>
      </c>
      <c r="B14" s="10">
        <v>-154.15333027989999</v>
      </c>
      <c r="C14" s="10">
        <v>-154.1533213427</v>
      </c>
      <c r="D14" s="10">
        <v>-154.15329841959999</v>
      </c>
      <c r="E14" s="10">
        <v>-154.15328555510001</v>
      </c>
      <c r="F14" s="10">
        <v>-154.15327692490001</v>
      </c>
      <c r="G14" s="10">
        <v>-154.15327199839999</v>
      </c>
      <c r="H14" s="10">
        <v>-154.15326997509999</v>
      </c>
      <c r="I14" s="16"/>
      <c r="J14" s="16"/>
      <c r="K14" s="16"/>
    </row>
    <row r="15" spans="1:11" ht="12.75">
      <c r="A15" s="16" t="s">
        <v>10</v>
      </c>
      <c r="B15" s="10">
        <v>-154.80368079249999</v>
      </c>
      <c r="C15" s="10">
        <v>-154.80352311370001</v>
      </c>
      <c r="D15" s="10">
        <v>-154.803217488</v>
      </c>
      <c r="E15" s="10">
        <v>-154.80308411589999</v>
      </c>
      <c r="F15" s="10">
        <v>-154.8030216528</v>
      </c>
      <c r="G15" s="10">
        <v>-154.80299360149999</v>
      </c>
      <c r="H15" s="10">
        <v>-154.80297817030001</v>
      </c>
      <c r="I15" s="16"/>
      <c r="J15" s="16"/>
      <c r="K15" s="16"/>
    </row>
    <row r="16" spans="1:11" ht="12.75">
      <c r="A16" s="16" t="s">
        <v>24</v>
      </c>
      <c r="B16" s="10">
        <v>-154.75978706710799</v>
      </c>
      <c r="C16" s="10">
        <v>-154.75935013079399</v>
      </c>
      <c r="D16" s="10">
        <v>-154.75853990957901</v>
      </c>
      <c r="E16" s="10">
        <v>-154.75816470112599</v>
      </c>
      <c r="F16" s="10">
        <v>-154.757965282833</v>
      </c>
      <c r="G16" s="10">
        <v>-154.75786235077399</v>
      </c>
      <c r="H16" s="10">
        <v>-154.75780881213501</v>
      </c>
      <c r="I16" s="16"/>
      <c r="J16" s="16"/>
      <c r="K16" s="16"/>
    </row>
    <row r="17" spans="1:11" ht="12.75">
      <c r="A17" s="16" t="s">
        <v>25</v>
      </c>
      <c r="B17" s="10">
        <v>-154.811116404296</v>
      </c>
      <c r="C17" s="10">
        <v>-154.81070946919601</v>
      </c>
      <c r="D17" s="10">
        <v>-154.80995678819599</v>
      </c>
      <c r="E17" s="10">
        <v>-154.80960343038299</v>
      </c>
      <c r="F17" s="10">
        <v>-154.80941062434499</v>
      </c>
      <c r="G17" s="10">
        <v>-154.809311137919</v>
      </c>
      <c r="H17" s="10">
        <v>-154.80926059220701</v>
      </c>
      <c r="I17" s="16"/>
      <c r="J17" s="16"/>
      <c r="K17" s="16"/>
    </row>
    <row r="18" spans="1:11" ht="12.75">
      <c r="A18" s="16" t="s">
        <v>13</v>
      </c>
      <c r="B18" s="10">
        <v>-154.1555531265</v>
      </c>
      <c r="C18" s="10">
        <v>-154.1555522619</v>
      </c>
      <c r="D18" s="10">
        <v>-154.1555501576</v>
      </c>
      <c r="E18" s="10">
        <v>-154.15554893149999</v>
      </c>
      <c r="F18" s="10">
        <v>-154.1555482672</v>
      </c>
      <c r="G18" s="10">
        <v>-154.1555481286</v>
      </c>
      <c r="H18" s="10">
        <v>-154.15554795910001</v>
      </c>
      <c r="I18" s="16"/>
      <c r="J18" s="16"/>
      <c r="K18" s="16"/>
    </row>
    <row r="19" spans="1:11" ht="12.75">
      <c r="A19" s="16" t="s">
        <v>14</v>
      </c>
      <c r="B19" s="10">
        <v>-154.819341724</v>
      </c>
      <c r="C19" s="10">
        <v>-154.81926821100001</v>
      </c>
      <c r="D19" s="10">
        <v>-154.8191577863</v>
      </c>
      <c r="E19" s="10">
        <v>-154.81911156819999</v>
      </c>
      <c r="F19" s="10">
        <v>-154.81909158740001</v>
      </c>
      <c r="G19" s="10">
        <v>-154.81908503610001</v>
      </c>
      <c r="H19" s="10">
        <v>-154.81907944919999</v>
      </c>
      <c r="I19" s="16"/>
      <c r="J19" s="16"/>
      <c r="K19" s="16"/>
    </row>
    <row r="20" spans="1:11" ht="12.75">
      <c r="A20" s="16" t="s">
        <v>26</v>
      </c>
      <c r="B20" s="10">
        <v>-154.15323922030001</v>
      </c>
      <c r="C20" s="10">
        <v>-154.1532308498</v>
      </c>
      <c r="D20" s="10">
        <v>-154.1532085117</v>
      </c>
      <c r="E20" s="10">
        <v>-154.1531978687</v>
      </c>
      <c r="F20" s="10">
        <v>-154.1531908943</v>
      </c>
      <c r="G20" s="10">
        <v>-154.1531880853</v>
      </c>
      <c r="H20" s="10">
        <v>-154.1531847032</v>
      </c>
      <c r="I20" s="16"/>
      <c r="J20" s="16"/>
      <c r="K20" s="16"/>
    </row>
    <row r="21" spans="1:11" ht="12.75">
      <c r="A21" s="16" t="s">
        <v>15</v>
      </c>
      <c r="B21" s="10">
        <v>-154.80369516490001</v>
      </c>
      <c r="C21" s="10">
        <v>-154.8035294874</v>
      </c>
      <c r="D21" s="10">
        <v>-154.80323469699999</v>
      </c>
      <c r="E21" s="10">
        <v>-154.8031089701</v>
      </c>
      <c r="F21" s="10">
        <v>-154.80304677149999</v>
      </c>
      <c r="G21" s="10">
        <v>-154.80301885060001</v>
      </c>
      <c r="H21" s="10">
        <v>-154.80300252379999</v>
      </c>
      <c r="I21" s="16"/>
      <c r="J21" s="16"/>
      <c r="K21" s="16"/>
    </row>
    <row r="22" spans="1:11" ht="12.75">
      <c r="A22" s="16" t="s">
        <v>27</v>
      </c>
      <c r="B22" s="10">
        <v>-154.75978990501599</v>
      </c>
      <c r="C22" s="10">
        <v>-154.759357806569</v>
      </c>
      <c r="D22" s="10">
        <v>-154.75850452145801</v>
      </c>
      <c r="E22" s="10">
        <v>-154.75817714798399</v>
      </c>
      <c r="F22" s="10">
        <v>-154.75799659857</v>
      </c>
      <c r="G22" s="10">
        <v>-154.75789005552201</v>
      </c>
      <c r="H22" s="10">
        <v>-154.75783563890801</v>
      </c>
      <c r="I22" s="16"/>
      <c r="J22" s="16"/>
      <c r="K22" s="16"/>
    </row>
    <row r="23" spans="1:11" s="2" customFormat="1" ht="13.5" thickBot="1">
      <c r="A23" s="14" t="s">
        <v>28</v>
      </c>
      <c r="B23" s="12">
        <v>-154.81109203144399</v>
      </c>
      <c r="C23" s="12">
        <v>-154.81069312407601</v>
      </c>
      <c r="D23" s="12">
        <v>-154.80989962299799</v>
      </c>
      <c r="E23" s="12">
        <v>-154.809592340514</v>
      </c>
      <c r="F23" s="12">
        <v>-154.80942135263001</v>
      </c>
      <c r="G23" s="12">
        <v>-154.80931707996501</v>
      </c>
      <c r="H23" s="12">
        <v>-154.80926418067901</v>
      </c>
      <c r="I23" s="14"/>
      <c r="J23" s="14"/>
      <c r="K23" s="14"/>
    </row>
    <row r="24" spans="1:11" ht="12.75">
      <c r="A24" s="16" t="s">
        <v>40</v>
      </c>
      <c r="B24" s="10">
        <f>627.51*(B6-B12-B18)</f>
        <v>4.5453551935447258</v>
      </c>
      <c r="C24" s="10">
        <f t="shared" ref="C24:H24" si="0">627.51*(C6-C12-C18)</f>
        <v>0.99814162788138416</v>
      </c>
      <c r="D24" s="10">
        <f t="shared" si="0"/>
        <v>-0.46165747548494579</v>
      </c>
      <c r="E24" s="10">
        <f t="shared" si="0"/>
        <v>-0.24987868633365962</v>
      </c>
      <c r="F24" s="10">
        <f t="shared" si="0"/>
        <v>-0.13709982807257518</v>
      </c>
      <c r="G24" s="10">
        <f t="shared" si="0"/>
        <v>-8.3523087014787334E-2</v>
      </c>
      <c r="H24" s="10">
        <f t="shared" si="0"/>
        <v>-5.5007714859801521E-2</v>
      </c>
      <c r="I24" s="16"/>
      <c r="J24" s="16"/>
      <c r="K24" s="16"/>
    </row>
    <row r="25" spans="1:11" ht="12.75">
      <c r="A25" s="16" t="s">
        <v>39</v>
      </c>
      <c r="B25" s="10">
        <f>627.51*(B8-B14-B20)</f>
        <v>4.5474731025414981</v>
      </c>
      <c r="C25" s="10">
        <f t="shared" ref="C25:H25" si="1">627.51*(C8-C14-C20)</f>
        <v>0.99946372870833922</v>
      </c>
      <c r="D25" s="10">
        <f t="shared" si="1"/>
        <v>-0.46157087909332206</v>
      </c>
      <c r="E25" s="10">
        <f t="shared" si="1"/>
        <v>-0.24984178871139562</v>
      </c>
      <c r="F25" s="10">
        <f t="shared" si="1"/>
        <v>-0.13704918799466498</v>
      </c>
      <c r="G25" s="10">
        <f t="shared" si="1"/>
        <v>-8.348085559609586E-2</v>
      </c>
      <c r="H25" s="10">
        <f t="shared" si="1"/>
        <v>-5.4976715883300928E-2</v>
      </c>
      <c r="I25" s="16"/>
      <c r="J25" s="16"/>
      <c r="K25" s="16"/>
    </row>
    <row r="26" spans="1:11" ht="12.75">
      <c r="A26" s="16" t="s">
        <v>42</v>
      </c>
      <c r="B26" s="10">
        <f>627.51*(B7-B13-B19)</f>
        <v>-1.4947861744103128</v>
      </c>
      <c r="C26" s="10">
        <f t="shared" ref="C26:H26" si="2">627.51*(C7-C13-C19)</f>
        <v>-2.7720150710622447</v>
      </c>
      <c r="D26" s="10">
        <f t="shared" si="2"/>
        <v>-1.3431227177528231</v>
      </c>
      <c r="E26" s="10">
        <f t="shared" si="2"/>
        <v>-0.49627067606897612</v>
      </c>
      <c r="F26" s="10">
        <f t="shared" si="2"/>
        <v>-0.21866928819765946</v>
      </c>
      <c r="G26" s="10">
        <f t="shared" si="2"/>
        <v>-0.11392080093541296</v>
      </c>
      <c r="H26" s="10">
        <f t="shared" si="2"/>
        <v>-6.7052957570706728E-2</v>
      </c>
      <c r="I26" s="16"/>
      <c r="J26" s="16"/>
      <c r="K26" s="16"/>
    </row>
    <row r="27" spans="1:11" ht="12.75">
      <c r="A27" s="16" t="s">
        <v>43</v>
      </c>
      <c r="B27" s="10">
        <f>627.51*(B9-B15-B21)</f>
        <v>-1.4260004107449764</v>
      </c>
      <c r="C27" s="10">
        <f t="shared" ref="C27:H27" si="3">627.51*(C9-C15-C21)</f>
        <v>-2.7389101535186247</v>
      </c>
      <c r="D27" s="10">
        <f t="shared" si="3"/>
        <v>-1.3393313650788921</v>
      </c>
      <c r="E27" s="10">
        <f t="shared" si="3"/>
        <v>-0.49522656219279243</v>
      </c>
      <c r="F27" s="10">
        <f t="shared" si="3"/>
        <v>-0.2181560478031068</v>
      </c>
      <c r="G27" s="10">
        <f t="shared" si="3"/>
        <v>-0.11360453590491489</v>
      </c>
      <c r="H27" s="10">
        <f t="shared" si="3"/>
        <v>-6.6838662889090586E-2</v>
      </c>
    </row>
    <row r="28" spans="1:11" ht="12.75">
      <c r="A28" s="16" t="s">
        <v>50</v>
      </c>
      <c r="B28" s="10">
        <f>627.51*(B10-B16-B22)</f>
        <v>-1.2380273818585592</v>
      </c>
      <c r="C28" s="10">
        <f t="shared" ref="C28:H28" si="4">627.51*(C10-C16-C22)</f>
        <v>-2.652495828614398</v>
      </c>
      <c r="D28" s="10">
        <f t="shared" si="4"/>
        <v>-1.3298860469037159</v>
      </c>
      <c r="E28" s="10">
        <f t="shared" si="4"/>
        <v>-0.49279670166259593</v>
      </c>
      <c r="F28" s="10">
        <f t="shared" si="4"/>
        <v>-0.21706213783247646</v>
      </c>
      <c r="G28" s="10">
        <f t="shared" si="4"/>
        <v>-0.1129535990607448</v>
      </c>
      <c r="H28" s="10">
        <f t="shared" si="4"/>
        <v>-6.641113092181769E-2</v>
      </c>
    </row>
    <row r="29" spans="1:11" ht="12.75">
      <c r="A29" s="16" t="s">
        <v>44</v>
      </c>
      <c r="B29" s="10">
        <f>B26-B24</f>
        <v>-6.0401413679550391</v>
      </c>
      <c r="C29" s="10">
        <f t="shared" ref="C29:H29" si="5">C26-C24</f>
        <v>-3.7701566989436288</v>
      </c>
      <c r="D29" s="10">
        <f t="shared" si="5"/>
        <v>-0.88146524226787726</v>
      </c>
      <c r="E29" s="10">
        <f t="shared" si="5"/>
        <v>-0.24639198973531651</v>
      </c>
      <c r="F29" s="10">
        <f t="shared" si="5"/>
        <v>-8.1569460125084287E-2</v>
      </c>
      <c r="G29" s="10">
        <f t="shared" si="5"/>
        <v>-3.0397713920625624E-2</v>
      </c>
      <c r="H29" s="10">
        <f t="shared" si="5"/>
        <v>-1.2045242710905207E-2</v>
      </c>
    </row>
    <row r="30" spans="1:11" ht="12.75">
      <c r="A30" s="16" t="s">
        <v>45</v>
      </c>
      <c r="B30" s="10">
        <f>B27-B25</f>
        <v>-5.9734735132864749</v>
      </c>
      <c r="C30" s="10">
        <f t="shared" ref="C30:H30" si="6">C27-C25</f>
        <v>-3.7383738822269637</v>
      </c>
      <c r="D30" s="10">
        <f t="shared" si="6"/>
        <v>-0.87776048598556999</v>
      </c>
      <c r="E30" s="10">
        <f t="shared" si="6"/>
        <v>-0.24538477348139681</v>
      </c>
      <c r="F30" s="10">
        <f t="shared" si="6"/>
        <v>-8.1106859808441817E-2</v>
      </c>
      <c r="G30" s="10">
        <f t="shared" si="6"/>
        <v>-3.0123680308819026E-2</v>
      </c>
      <c r="H30" s="10">
        <f t="shared" si="6"/>
        <v>-1.1861947005789658E-2</v>
      </c>
    </row>
    <row r="31" spans="1:11" ht="12.75">
      <c r="A31" s="16" t="s">
        <v>53</v>
      </c>
      <c r="B31" s="10">
        <f>627.51*(B11-B17-B23)</f>
        <v>-1.2468888929586734</v>
      </c>
      <c r="C31" s="10">
        <f t="shared" ref="C31:H31" si="7">627.51*(C11-C17-C23)</f>
        <v>-2.7158789382552175</v>
      </c>
      <c r="D31" s="10">
        <f t="shared" si="7"/>
        <v>-1.3516693468481285</v>
      </c>
      <c r="E31" s="10">
        <f t="shared" si="7"/>
        <v>-0.49299693758649227</v>
      </c>
      <c r="F31" s="10">
        <f t="shared" si="7"/>
        <v>-0.21460626261153662</v>
      </c>
      <c r="G31" s="10">
        <f t="shared" si="7"/>
        <v>-0.11099206304972994</v>
      </c>
      <c r="H31" s="10">
        <f t="shared" si="7"/>
        <v>-6.5081603514791475E-2</v>
      </c>
    </row>
    <row r="32" spans="1:11" ht="12.75">
      <c r="A32" s="16" t="s">
        <v>51</v>
      </c>
      <c r="B32" s="10">
        <f>B31-B28</f>
        <v>-8.8615111001142388E-3</v>
      </c>
      <c r="C32" s="10">
        <f t="shared" ref="C32:H32" si="8">C31-C28</f>
        <v>-6.3383109640819502E-2</v>
      </c>
      <c r="D32" s="10">
        <f t="shared" si="8"/>
        <v>-2.1783299944412526E-2</v>
      </c>
      <c r="E32" s="10">
        <f t="shared" si="8"/>
        <v>-2.0023592389634137E-4</v>
      </c>
      <c r="F32" s="10">
        <f t="shared" si="8"/>
        <v>2.455875220939846E-3</v>
      </c>
      <c r="G32" s="10">
        <f t="shared" si="8"/>
        <v>1.9615360110148555E-3</v>
      </c>
      <c r="H32" s="10">
        <f t="shared" si="8"/>
        <v>1.3295274070262153E-3</v>
      </c>
    </row>
    <row r="33" spans="1:8" ht="12.75">
      <c r="A33" s="16" t="s">
        <v>41</v>
      </c>
      <c r="B33" s="10">
        <f>B24-EXP(-$B$1*$B$2)*(B24-B25)/(EXP(-$B$1*$B$2)-EXP(-$B$1*$B$3))</f>
        <v>4.5448391180935905</v>
      </c>
      <c r="C33" s="10">
        <f t="shared" ref="C33:H33" si="9">C24-EXP(-$B$1*$B$2)*(C24-C25)/(EXP(-$B$1*$B$2)-EXP(-$B$1*$B$3))</f>
        <v>0.99781946872263028</v>
      </c>
      <c r="D33" s="10">
        <f t="shared" si="9"/>
        <v>-0.4616785766143815</v>
      </c>
      <c r="E33" s="10">
        <f t="shared" si="9"/>
        <v>-0.2498876772568224</v>
      </c>
      <c r="F33" s="10">
        <f t="shared" si="9"/>
        <v>-0.13711216764953191</v>
      </c>
      <c r="G33" s="10">
        <f t="shared" si="9"/>
        <v>-8.3533377635624448E-2</v>
      </c>
      <c r="H33" s="10">
        <f t="shared" si="9"/>
        <v>-5.5015268447234533E-2</v>
      </c>
    </row>
    <row r="34" spans="1:8" ht="12.75">
      <c r="A34" s="16" t="s">
        <v>46</v>
      </c>
      <c r="B34" s="10">
        <f>B29-(1/$B$2^3)*(B29-B30)/((1/$B$2^3)-(1/$B$3^3))</f>
        <v>-6.1100879695745158</v>
      </c>
      <c r="C34" s="10">
        <f t="shared" ref="C34:H34" si="10">C29-(1/$B$2^3)*(C29-C30)/((1/$B$2^3)-(1/$B$3^3))</f>
        <v>-3.8035026050070151</v>
      </c>
      <c r="D34" s="10">
        <f t="shared" si="10"/>
        <v>-0.88535219967882262</v>
      </c>
      <c r="E34" s="10">
        <f t="shared" si="10"/>
        <v>-0.24744874121483881</v>
      </c>
      <c r="F34" s="10">
        <f t="shared" si="10"/>
        <v>-8.2054811276971465E-2</v>
      </c>
      <c r="G34" s="10">
        <f t="shared" si="10"/>
        <v>-3.0685224595307956E-2</v>
      </c>
      <c r="H34" s="10">
        <f t="shared" si="10"/>
        <v>-1.2237552958895292E-2</v>
      </c>
    </row>
    <row r="35" spans="1:8" ht="12.75">
      <c r="A35" s="16" t="s">
        <v>52</v>
      </c>
      <c r="B35" s="10">
        <f>B33+B34+B32</f>
        <v>-1.5741103625810395</v>
      </c>
      <c r="C35" s="10">
        <f t="shared" ref="C35:H35" si="11">C33+C34+C32</f>
        <v>-2.8690662459252043</v>
      </c>
      <c r="D35" s="10">
        <f t="shared" si="11"/>
        <v>-1.3688140762376166</v>
      </c>
      <c r="E35" s="10">
        <f t="shared" si="11"/>
        <v>-0.49753665439555755</v>
      </c>
      <c r="F35" s="10">
        <f t="shared" si="11"/>
        <v>-0.21671110370556354</v>
      </c>
      <c r="G35" s="10">
        <f t="shared" si="11"/>
        <v>-0.11225706621991755</v>
      </c>
      <c r="H35" s="10">
        <f t="shared" si="11"/>
        <v>-6.5923293999103613E-2</v>
      </c>
    </row>
    <row r="38" spans="1:8">
      <c r="A38" s="7"/>
    </row>
    <row r="39" spans="1:8">
      <c r="A39" s="7"/>
      <c r="C39" s="7"/>
    </row>
    <row r="40" spans="1:8">
      <c r="A40" s="7"/>
      <c r="C40" s="7"/>
    </row>
    <row r="41" spans="1:8">
      <c r="A41" s="7"/>
      <c r="C41" s="7"/>
    </row>
    <row r="42" spans="1:8">
      <c r="A42" s="7"/>
      <c r="C42" s="7"/>
    </row>
    <row r="43" spans="1:8">
      <c r="A43" s="7"/>
      <c r="C43" s="7"/>
    </row>
    <row r="44" spans="1:8">
      <c r="A44" s="7"/>
      <c r="C44" s="7"/>
    </row>
    <row r="45" spans="1:8">
      <c r="C45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selection activeCell="J37" sqref="J37"/>
    </sheetView>
  </sheetViews>
  <sheetFormatPr defaultColWidth="9.140625" defaultRowHeight="11.25"/>
  <cols>
    <col min="1" max="1" width="22.7109375" style="1" customWidth="1"/>
    <col min="2" max="2" width="11.5703125" style="1" customWidth="1"/>
    <col min="3" max="3" width="10.85546875" style="1" customWidth="1"/>
    <col min="4" max="4" width="9.85546875" style="1" customWidth="1"/>
    <col min="5" max="16384" width="9.140625" style="1"/>
  </cols>
  <sheetData>
    <row r="1" spans="1:12" ht="12.75">
      <c r="A1" s="16" t="s">
        <v>49</v>
      </c>
      <c r="B1" s="16">
        <v>1.63</v>
      </c>
      <c r="C1" s="1" t="s">
        <v>38</v>
      </c>
      <c r="F1" s="29" t="s">
        <v>63</v>
      </c>
    </row>
    <row r="2" spans="1:12" ht="12.75">
      <c r="A2" s="16" t="s">
        <v>47</v>
      </c>
      <c r="B2" s="16">
        <v>4</v>
      </c>
      <c r="F2" s="29" t="s">
        <v>64</v>
      </c>
    </row>
    <row r="3" spans="1:12" ht="12.75">
      <c r="A3" s="16" t="s">
        <v>48</v>
      </c>
      <c r="B3" s="16">
        <v>3</v>
      </c>
      <c r="F3" s="29" t="s">
        <v>66</v>
      </c>
    </row>
    <row r="4" spans="1:12" ht="12.7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12.75">
      <c r="A5" s="16" t="s">
        <v>0</v>
      </c>
      <c r="B5" s="22">
        <v>4.4980000000000002</v>
      </c>
      <c r="C5" s="22">
        <v>4.798</v>
      </c>
      <c r="D5" s="22">
        <v>5.798</v>
      </c>
      <c r="E5" s="22">
        <v>6.798</v>
      </c>
      <c r="F5" s="22">
        <v>7.798</v>
      </c>
      <c r="G5" s="22">
        <v>8.798</v>
      </c>
      <c r="H5" s="22">
        <v>9.798</v>
      </c>
      <c r="I5" s="22">
        <v>10.798</v>
      </c>
      <c r="J5" s="16"/>
      <c r="K5" s="22"/>
      <c r="L5" s="16"/>
    </row>
    <row r="6" spans="1:12" ht="12.75">
      <c r="A6" s="16" t="s">
        <v>20</v>
      </c>
      <c r="B6" s="10">
        <v>-1192.8743648208999</v>
      </c>
      <c r="C6" s="10">
        <v>-1192.8883632822001</v>
      </c>
      <c r="D6" s="10">
        <v>-1192.8956538548</v>
      </c>
      <c r="E6" s="10">
        <v>-1192.8928258880001</v>
      </c>
      <c r="F6" s="10">
        <v>-1192.8907869366999</v>
      </c>
      <c r="G6" s="10">
        <v>-1192.8895432335</v>
      </c>
      <c r="H6" s="10">
        <v>-1192.8887772317</v>
      </c>
      <c r="I6" s="10">
        <v>-1192.8883122745999</v>
      </c>
      <c r="J6" s="16"/>
      <c r="K6" s="22"/>
      <c r="L6" s="16"/>
    </row>
    <row r="7" spans="1:12" ht="12.75">
      <c r="A7" s="16" t="s">
        <v>5</v>
      </c>
      <c r="B7" s="10">
        <v>-1197.5207352008999</v>
      </c>
      <c r="C7" s="10">
        <v>-1197.5249874376</v>
      </c>
      <c r="D7" s="10">
        <v>-1197.5169364182</v>
      </c>
      <c r="E7" s="10">
        <v>-1197.5093668024999</v>
      </c>
      <c r="F7" s="10">
        <v>-1197.5056247765001</v>
      </c>
      <c r="G7" s="10">
        <v>-1197.5037209815</v>
      </c>
      <c r="H7" s="10">
        <v>-1197.5027003644</v>
      </c>
      <c r="I7" s="10">
        <v>-1197.5021280325</v>
      </c>
      <c r="J7" s="16"/>
      <c r="K7" s="22"/>
      <c r="L7" s="16"/>
    </row>
    <row r="8" spans="1:12" ht="12.75">
      <c r="A8" s="16" t="s">
        <v>35</v>
      </c>
      <c r="B8" s="10">
        <v>-1192.7991245152</v>
      </c>
      <c r="C8" s="10">
        <v>-1192.8130318087001</v>
      </c>
      <c r="D8" s="10">
        <v>-1192.8199922043</v>
      </c>
      <c r="E8" s="10">
        <v>-1192.8169709796</v>
      </c>
      <c r="F8" s="10">
        <v>-1192.8147958062</v>
      </c>
      <c r="G8" s="10">
        <v>-1192.8134577781</v>
      </c>
      <c r="H8" s="10">
        <v>-1192.8126232487</v>
      </c>
      <c r="I8" s="10">
        <v>-1192.8120931941</v>
      </c>
      <c r="J8" s="16"/>
      <c r="K8" s="22"/>
      <c r="L8" s="16"/>
    </row>
    <row r="9" spans="1:12" ht="12.75">
      <c r="A9" s="16" t="s">
        <v>21</v>
      </c>
      <c r="B9" s="10">
        <v>-1197.1943896403</v>
      </c>
      <c r="C9" s="10">
        <v>-1197.1981194744999</v>
      </c>
      <c r="D9" s="10">
        <v>-1197.1879293275999</v>
      </c>
      <c r="E9" s="10">
        <v>-1197.1789496593001</v>
      </c>
      <c r="F9" s="10">
        <v>-1197.1742990739999</v>
      </c>
      <c r="G9" s="10">
        <v>-1197.1718308257</v>
      </c>
      <c r="H9" s="10">
        <v>-1197.1704190669</v>
      </c>
      <c r="I9" s="10">
        <v>-1197.1695572051001</v>
      </c>
      <c r="J9" s="16"/>
      <c r="K9" s="22"/>
      <c r="L9" s="16"/>
    </row>
    <row r="10" spans="1:12" ht="12.75">
      <c r="A10" s="16" t="s">
        <v>29</v>
      </c>
      <c r="B10" s="10">
        <v>-1196.22194423423</v>
      </c>
      <c r="C10" s="10">
        <v>-1196.2245311494401</v>
      </c>
      <c r="D10" s="10">
        <v>-1196.2093293473399</v>
      </c>
      <c r="E10" s="10">
        <v>-1196.1962171051</v>
      </c>
      <c r="F10" s="10">
        <v>-1196.188337049</v>
      </c>
      <c r="G10" s="10">
        <v>-1196.1832736908</v>
      </c>
      <c r="H10" s="10">
        <v>-1196.17975545576</v>
      </c>
      <c r="I10" s="10">
        <v>-1196.17788043512</v>
      </c>
      <c r="J10" s="16"/>
      <c r="K10" s="22"/>
      <c r="L10" s="16"/>
    </row>
    <row r="11" spans="1:12" ht="12.75">
      <c r="A11" s="16" t="s">
        <v>30</v>
      </c>
      <c r="B11" s="10">
        <v>-1196.41369354477</v>
      </c>
      <c r="C11" s="10">
        <v>-1196.41714891417</v>
      </c>
      <c r="D11" s="10">
        <v>-1196.4025867073599</v>
      </c>
      <c r="E11" s="10">
        <v>-1196.38933227251</v>
      </c>
      <c r="F11" s="10">
        <v>-1196.3812043155699</v>
      </c>
      <c r="G11" s="10">
        <v>-1196.37582081651</v>
      </c>
      <c r="H11" s="10">
        <v>-1196.3720286432499</v>
      </c>
      <c r="I11" s="10">
        <v>-1196.3700360852899</v>
      </c>
      <c r="J11" s="16"/>
      <c r="K11" s="22"/>
      <c r="L11" s="16"/>
    </row>
    <row r="12" spans="1:12" ht="12.75">
      <c r="A12" s="16" t="s">
        <v>23</v>
      </c>
      <c r="B12" s="10">
        <v>-596.44306390290001</v>
      </c>
      <c r="C12" s="10">
        <v>-596.44304584220004</v>
      </c>
      <c r="D12" s="10">
        <v>-596.44299838940003</v>
      </c>
      <c r="E12" s="10">
        <v>-596.44296221390005</v>
      </c>
      <c r="F12" s="10">
        <v>-596.44293925709997</v>
      </c>
      <c r="G12" s="10">
        <v>-596.44292468660001</v>
      </c>
      <c r="H12" s="10">
        <v>-596.44291537289996</v>
      </c>
      <c r="I12" s="10">
        <v>-596.44290725480005</v>
      </c>
      <c r="J12" s="16"/>
      <c r="K12" s="22"/>
      <c r="L12" s="16"/>
    </row>
    <row r="13" spans="1:12" ht="12.75">
      <c r="A13" s="16" t="s">
        <v>10</v>
      </c>
      <c r="B13" s="10">
        <v>-598.7517129268</v>
      </c>
      <c r="C13" s="10">
        <v>-598.75142332539997</v>
      </c>
      <c r="D13" s="10">
        <v>-598.75080286790001</v>
      </c>
      <c r="E13" s="10">
        <v>-598.75041813680002</v>
      </c>
      <c r="F13" s="10">
        <v>-598.75018472600004</v>
      </c>
      <c r="G13" s="10">
        <v>-598.75005242700001</v>
      </c>
      <c r="H13" s="10">
        <v>-598.74997622629996</v>
      </c>
      <c r="I13" s="10">
        <v>-598.74992721069998</v>
      </c>
      <c r="J13" s="16"/>
      <c r="K13" s="16"/>
      <c r="L13" s="16"/>
    </row>
    <row r="14" spans="1:12" ht="12.75">
      <c r="A14" s="16" t="s">
        <v>36</v>
      </c>
      <c r="B14" s="10">
        <v>-596.40545403570002</v>
      </c>
      <c r="C14" s="10">
        <v>-596.40538105209998</v>
      </c>
      <c r="D14" s="10">
        <v>-596.40516222409997</v>
      </c>
      <c r="E14" s="10">
        <v>-596.40503369470002</v>
      </c>
      <c r="F14" s="10">
        <v>-596.40494324810004</v>
      </c>
      <c r="G14" s="10">
        <v>-596.40487327369999</v>
      </c>
      <c r="H14" s="10">
        <v>-596.40482452050003</v>
      </c>
      <c r="I14" s="10">
        <v>-596.40478830799998</v>
      </c>
      <c r="J14" s="16"/>
      <c r="K14" s="16"/>
      <c r="L14" s="16"/>
    </row>
    <row r="15" spans="1:12" ht="12.75">
      <c r="A15" s="16" t="s">
        <v>24</v>
      </c>
      <c r="B15" s="10">
        <v>-598.58881174270005</v>
      </c>
      <c r="C15" s="10">
        <v>-598.58815176229996</v>
      </c>
      <c r="D15" s="10">
        <v>-598.58636729429998</v>
      </c>
      <c r="E15" s="10">
        <v>-598.58523836819995</v>
      </c>
      <c r="F15" s="10">
        <v>-598.58453946600002</v>
      </c>
      <c r="G15" s="10">
        <v>-598.58411634460003</v>
      </c>
      <c r="H15" s="10">
        <v>-598.58383046719996</v>
      </c>
      <c r="I15" s="10">
        <v>-598.58363688259999</v>
      </c>
      <c r="J15" s="16"/>
      <c r="K15" s="16"/>
      <c r="L15" s="16"/>
    </row>
    <row r="16" spans="1:12" ht="12.75">
      <c r="A16" s="16" t="s">
        <v>31</v>
      </c>
      <c r="B16" s="10">
        <v>-598.10351604130005</v>
      </c>
      <c r="C16" s="10">
        <v>-598.10218262242802</v>
      </c>
      <c r="D16" s="10">
        <v>-598.09771241798001</v>
      </c>
      <c r="E16" s="10">
        <v>-598.09433393396898</v>
      </c>
      <c r="F16" s="10">
        <v>-598.09190644823195</v>
      </c>
      <c r="G16" s="10">
        <v>-598.089980679164</v>
      </c>
      <c r="H16" s="10">
        <v>-598.08857643318197</v>
      </c>
      <c r="I16" s="10">
        <v>-598.087888055397</v>
      </c>
      <c r="J16" s="16"/>
      <c r="K16" s="16"/>
      <c r="L16" s="16"/>
    </row>
    <row r="17" spans="1:12" ht="12.75">
      <c r="A17" s="16" t="s">
        <v>32</v>
      </c>
      <c r="B17" s="10">
        <v>-598.20050378622602</v>
      </c>
      <c r="C17" s="10">
        <v>-598.19912739272399</v>
      </c>
      <c r="D17" s="10">
        <v>-598.19450029521499</v>
      </c>
      <c r="E17" s="10">
        <v>-598.19098778002103</v>
      </c>
      <c r="F17" s="10">
        <v>-598.18842204571001</v>
      </c>
      <c r="G17" s="10">
        <v>-598.18632464054701</v>
      </c>
      <c r="H17" s="10">
        <v>-598.18477294230104</v>
      </c>
      <c r="I17" s="10">
        <v>-598.18402928026205</v>
      </c>
      <c r="J17" s="16"/>
      <c r="K17" s="16"/>
      <c r="L17" s="16"/>
    </row>
    <row r="18" spans="1:12" ht="12.75">
      <c r="A18" s="16" t="s">
        <v>26</v>
      </c>
      <c r="B18" s="10">
        <v>-596.44485980210004</v>
      </c>
      <c r="C18" s="10">
        <v>-596.4448370755</v>
      </c>
      <c r="D18" s="10">
        <v>-596.44478301549998</v>
      </c>
      <c r="E18" s="10">
        <v>-596.44474924320002</v>
      </c>
      <c r="F18" s="10">
        <v>-596.44473036850002</v>
      </c>
      <c r="G18" s="10">
        <v>-596.44471569380005</v>
      </c>
      <c r="H18" s="10">
        <v>-596.4447053486</v>
      </c>
      <c r="I18" s="10">
        <v>-596.44469799369995</v>
      </c>
      <c r="J18" s="16"/>
      <c r="K18" s="16"/>
      <c r="L18" s="16"/>
    </row>
    <row r="19" spans="1:12" ht="12.75">
      <c r="A19" s="16" t="s">
        <v>15</v>
      </c>
      <c r="B19" s="10">
        <v>-598.75338249209995</v>
      </c>
      <c r="C19" s="10">
        <v>-598.75302155530005</v>
      </c>
      <c r="D19" s="10">
        <v>-598.75233536159999</v>
      </c>
      <c r="E19" s="10">
        <v>-598.75198913409997</v>
      </c>
      <c r="F19" s="10">
        <v>-598.75178900900005</v>
      </c>
      <c r="G19" s="10">
        <v>-598.75165716670006</v>
      </c>
      <c r="H19" s="10">
        <v>-598.75157834699996</v>
      </c>
      <c r="I19" s="10">
        <v>-598.7515280714</v>
      </c>
      <c r="J19" s="16"/>
      <c r="K19" s="16"/>
      <c r="L19" s="16"/>
    </row>
    <row r="20" spans="1:12" ht="12.75">
      <c r="A20" s="16" t="s">
        <v>37</v>
      </c>
      <c r="B20" s="10">
        <v>-596.40731289840005</v>
      </c>
      <c r="C20" s="10">
        <v>-596.40720493480001</v>
      </c>
      <c r="D20" s="10">
        <v>-596.40695197980006</v>
      </c>
      <c r="E20" s="10">
        <v>-596.40681946380005</v>
      </c>
      <c r="F20" s="10">
        <v>-596.4067343017</v>
      </c>
      <c r="G20" s="10">
        <v>-596.40668089940004</v>
      </c>
      <c r="H20" s="10">
        <v>-596.40664142569995</v>
      </c>
      <c r="I20" s="10">
        <v>-596.40659720279996</v>
      </c>
      <c r="J20" s="16"/>
      <c r="K20" s="16"/>
      <c r="L20" s="16"/>
    </row>
    <row r="21" spans="1:12" ht="12.75">
      <c r="A21" s="16" t="s">
        <v>27</v>
      </c>
      <c r="B21" s="10">
        <v>-598.59092229179998</v>
      </c>
      <c r="C21" s="10">
        <v>-598.58999863539998</v>
      </c>
      <c r="D21" s="10">
        <v>-598.58786861379997</v>
      </c>
      <c r="E21" s="10">
        <v>-598.58678571309997</v>
      </c>
      <c r="F21" s="10">
        <v>-598.5861257665</v>
      </c>
      <c r="G21" s="10">
        <v>-598.58571127350001</v>
      </c>
      <c r="H21" s="10">
        <v>-598.58544662420002</v>
      </c>
      <c r="I21" s="10">
        <v>-598.58524939560004</v>
      </c>
      <c r="J21" s="16"/>
      <c r="K21" s="16"/>
      <c r="L21" s="16"/>
    </row>
    <row r="22" spans="1:12" ht="12.75">
      <c r="A22" s="16" t="s">
        <v>33</v>
      </c>
      <c r="B22" s="10">
        <v>-598.10617083551301</v>
      </c>
      <c r="C22" s="10">
        <v>-598.10371643242695</v>
      </c>
      <c r="D22" s="10">
        <v>-598.09812381696099</v>
      </c>
      <c r="E22" s="10">
        <v>-598.09499152869398</v>
      </c>
      <c r="F22" s="10">
        <v>-598.09278605826501</v>
      </c>
      <c r="G22" s="10">
        <v>-598.09127357011403</v>
      </c>
      <c r="H22" s="10">
        <v>-598.09002953498702</v>
      </c>
      <c r="I22" s="10">
        <v>-598.08931999190997</v>
      </c>
      <c r="J22" s="16"/>
      <c r="K22" s="16"/>
      <c r="L22" s="16"/>
    </row>
    <row r="23" spans="1:12" s="2" customFormat="1" ht="13.5" thickBot="1">
      <c r="A23" s="14" t="s">
        <v>34</v>
      </c>
      <c r="B23" s="12">
        <v>-598.20321125113196</v>
      </c>
      <c r="C23" s="12">
        <v>-598.20063715089702</v>
      </c>
      <c r="D23" s="12">
        <v>-598.19477389554402</v>
      </c>
      <c r="E23" s="12">
        <v>-598.19149429087895</v>
      </c>
      <c r="F23" s="12">
        <v>-598.18913709143396</v>
      </c>
      <c r="G23" s="12">
        <v>-598.18746437599805</v>
      </c>
      <c r="H23" s="12">
        <v>-598.18609506545795</v>
      </c>
      <c r="I23" s="12">
        <v>-598.18532615591005</v>
      </c>
      <c r="J23" s="14"/>
      <c r="K23" s="14"/>
      <c r="L23" s="14"/>
    </row>
    <row r="24" spans="1:12" ht="12.75">
      <c r="A24" s="16" t="s">
        <v>39</v>
      </c>
      <c r="B24" s="10">
        <f>627.51*(B6-B12-B18)</f>
        <v>8.508335361666834</v>
      </c>
      <c r="C24" s="10">
        <f t="shared" ref="C24:I24" si="0">627.51*(C6-C12-C18)</f>
        <v>-0.30143352742593038</v>
      </c>
      <c r="D24" s="10">
        <f t="shared" si="0"/>
        <v>-4.9400410367438585</v>
      </c>
      <c r="E24" s="10">
        <f t="shared" si="0"/>
        <v>-3.2093565340550776</v>
      </c>
      <c r="F24" s="10">
        <f t="shared" si="0"/>
        <v>-1.9561438883066717</v>
      </c>
      <c r="G24" s="10">
        <f t="shared" si="0"/>
        <v>-1.194059348766956</v>
      </c>
      <c r="H24" s="10">
        <f t="shared" si="0"/>
        <v>-0.72572171564962784</v>
      </c>
      <c r="I24" s="10">
        <f t="shared" si="0"/>
        <v>-0.443665947958998</v>
      </c>
      <c r="J24" s="16"/>
      <c r="K24" s="16"/>
      <c r="L24" s="16"/>
    </row>
    <row r="25" spans="1:12" ht="12.75">
      <c r="A25" s="16" t="s">
        <v>54</v>
      </c>
      <c r="B25" s="10">
        <f>627.51*(B8-B14-B20)</f>
        <v>8.5607542839869009</v>
      </c>
      <c r="C25" s="10">
        <f t="shared" ref="C25:I25" si="1">627.51*(C8-C14-C20)</f>
        <v>-0.27975763778019314</v>
      </c>
      <c r="D25" s="10">
        <f t="shared" si="1"/>
        <v>-4.9435240309760466</v>
      </c>
      <c r="E25" s="10">
        <f t="shared" si="1"/>
        <v>-3.21148391841685</v>
      </c>
      <c r="F25" s="10">
        <f t="shared" si="1"/>
        <v>-1.9567370735286556</v>
      </c>
      <c r="G25" s="10">
        <f t="shared" si="1"/>
        <v>-1.1945311735114581</v>
      </c>
      <c r="H25" s="10">
        <f t="shared" si="1"/>
        <v>-0.72621889178685139</v>
      </c>
      <c r="I25" s="10">
        <f t="shared" si="1"/>
        <v>-0.44407834764983589</v>
      </c>
      <c r="J25" s="16"/>
      <c r="K25" s="16"/>
      <c r="L25" s="16"/>
    </row>
    <row r="26" spans="1:12" ht="12.75">
      <c r="A26" s="16" t="s">
        <v>43</v>
      </c>
      <c r="B26" s="10">
        <f>627.51*(B7-B13-B19)</f>
        <v>-9.8141196028161275</v>
      </c>
      <c r="C26" s="10">
        <f t="shared" ref="C26:I26" si="2">627.51*(C7-C13-C19)</f>
        <v>-12.890659880290407</v>
      </c>
      <c r="D26" s="10">
        <f t="shared" si="2"/>
        <v>-8.6585013911242097</v>
      </c>
      <c r="E26" s="10">
        <f t="shared" si="2"/>
        <v>-4.3671756742734757</v>
      </c>
      <c r="F26" s="10">
        <f t="shared" si="2"/>
        <v>-2.29106505166915</v>
      </c>
      <c r="G26" s="10">
        <f t="shared" si="2"/>
        <v>-1.2621659583398832</v>
      </c>
      <c r="H26" s="10">
        <f t="shared" si="2"/>
        <v>-0.71899537318824969</v>
      </c>
      <c r="I26" s="10">
        <f t="shared" si="2"/>
        <v>-0.42215760349489412</v>
      </c>
      <c r="J26" s="16"/>
      <c r="K26" s="16"/>
      <c r="L26" s="16"/>
    </row>
    <row r="27" spans="1:12" ht="12.75">
      <c r="A27" s="16" t="s">
        <v>55</v>
      </c>
      <c r="B27" s="10">
        <f>627.51*(B9-B15-B21)</f>
        <v>-9.1965391955144042</v>
      </c>
      <c r="C27" s="10">
        <f t="shared" ref="C27:I27" si="3">627.51*(C9-C15-C21)</f>
        <v>-12.530795382738347</v>
      </c>
      <c r="D27" s="10">
        <f t="shared" si="3"/>
        <v>-8.5927576704366562</v>
      </c>
      <c r="E27" s="10">
        <f t="shared" si="3"/>
        <v>-4.3458694508829261</v>
      </c>
      <c r="F27" s="10">
        <f t="shared" si="3"/>
        <v>-2.2802718795965244</v>
      </c>
      <c r="G27" s="10">
        <f t="shared" si="3"/>
        <v>-1.2570328010478897</v>
      </c>
      <c r="H27" s="10">
        <f t="shared" si="3"/>
        <v>-0.71660104599911501</v>
      </c>
      <c r="I27" s="10">
        <f t="shared" si="3"/>
        <v>-0.42101333905455246</v>
      </c>
      <c r="J27" s="16"/>
      <c r="K27" s="16"/>
      <c r="L27" s="16"/>
    </row>
    <row r="28" spans="1:12" ht="12.75">
      <c r="A28" s="16" t="s">
        <v>56</v>
      </c>
      <c r="B28" s="10">
        <f>627.51*(B10-B16-B22)</f>
        <v>-7.6916143527143346</v>
      </c>
      <c r="C28" s="10">
        <f t="shared" ref="C28:I28" si="4">627.51*(C10-C16-C22)</f>
        <v>-11.691825673087713</v>
      </c>
      <c r="D28" s="10">
        <f t="shared" si="4"/>
        <v>-8.467062961445686</v>
      </c>
      <c r="E28" s="10">
        <f t="shared" si="4"/>
        <v>-4.3245745456669642</v>
      </c>
      <c r="F28" s="10">
        <f t="shared" si="4"/>
        <v>-2.2869868660733119</v>
      </c>
      <c r="G28" s="10">
        <f t="shared" si="4"/>
        <v>-1.2672197494401645</v>
      </c>
      <c r="H28" s="10">
        <f t="shared" si="4"/>
        <v>-0.7213149582063102</v>
      </c>
      <c r="I28" s="10">
        <f t="shared" si="4"/>
        <v>-0.42193007652514325</v>
      </c>
      <c r="J28" s="16"/>
      <c r="K28" s="16"/>
      <c r="L28" s="16"/>
    </row>
    <row r="29" spans="1:12" ht="12.75">
      <c r="A29" s="16" t="s">
        <v>45</v>
      </c>
      <c r="B29" s="10">
        <f>B26-B24</f>
        <v>-18.322454964482962</v>
      </c>
      <c r="C29" s="10">
        <f t="shared" ref="C29:I29" si="5">C26-C24</f>
        <v>-12.589226352864477</v>
      </c>
      <c r="D29" s="10">
        <f t="shared" si="5"/>
        <v>-3.7184603543803512</v>
      </c>
      <c r="E29" s="10">
        <f t="shared" si="5"/>
        <v>-1.1578191402183982</v>
      </c>
      <c r="F29" s="10">
        <f t="shared" si="5"/>
        <v>-0.33492116336247824</v>
      </c>
      <c r="G29" s="10">
        <f t="shared" si="5"/>
        <v>-6.8106609572927246E-2</v>
      </c>
      <c r="H29" s="10">
        <f t="shared" si="5"/>
        <v>6.7263424613781542E-3</v>
      </c>
      <c r="I29" s="10">
        <f t="shared" si="5"/>
        <v>2.1508344464103879E-2</v>
      </c>
      <c r="J29" s="16"/>
      <c r="K29" s="16"/>
      <c r="L29" s="16"/>
    </row>
    <row r="30" spans="1:12" ht="12.75">
      <c r="A30" s="16" t="s">
        <v>57</v>
      </c>
      <c r="B30" s="10">
        <f>B27-B25</f>
        <v>-17.757293479501307</v>
      </c>
      <c r="C30" s="10">
        <f t="shared" ref="C30:I30" si="6">C27-C25</f>
        <v>-12.251037744958154</v>
      </c>
      <c r="D30" s="10">
        <f t="shared" si="6"/>
        <v>-3.6492336394606095</v>
      </c>
      <c r="E30" s="10">
        <f t="shared" si="6"/>
        <v>-1.1343855324660761</v>
      </c>
      <c r="F30" s="10">
        <f t="shared" si="6"/>
        <v>-0.32353480606786889</v>
      </c>
      <c r="G30" s="10">
        <f t="shared" si="6"/>
        <v>-6.2501627536431625E-2</v>
      </c>
      <c r="H30" s="10">
        <f t="shared" si="6"/>
        <v>9.6178457877363899E-3</v>
      </c>
      <c r="I30" s="10">
        <f t="shared" si="6"/>
        <v>2.3065008595283432E-2</v>
      </c>
      <c r="J30" s="16"/>
      <c r="K30" s="16"/>
      <c r="L30" s="16"/>
    </row>
    <row r="31" spans="1:12" ht="12.75">
      <c r="A31" s="16" t="s">
        <v>58</v>
      </c>
      <c r="B31" s="10">
        <f>627.51*(B11-B17-B23)</f>
        <v>-6.261613186122382</v>
      </c>
      <c r="C31" s="10">
        <f t="shared" ref="C31:I31" si="7">627.51*(C11-C17-C23)</f>
        <v>-10.90886636316467</v>
      </c>
      <c r="D31" s="10">
        <f t="shared" si="7"/>
        <v>-8.3537372922161595</v>
      </c>
      <c r="E31" s="10">
        <f t="shared" si="7"/>
        <v>-4.2985700123311208</v>
      </c>
      <c r="F31" s="10">
        <f t="shared" si="7"/>
        <v>-2.2873859140534782</v>
      </c>
      <c r="G31" s="10">
        <f t="shared" si="7"/>
        <v>-1.2749747959901401</v>
      </c>
      <c r="H31" s="10">
        <f t="shared" si="7"/>
        <v>-0.72831037690661216</v>
      </c>
      <c r="I31" s="10">
        <f t="shared" si="7"/>
        <v>-0.42711412793546061</v>
      </c>
      <c r="J31" s="16"/>
      <c r="K31" s="16"/>
      <c r="L31" s="16"/>
    </row>
    <row r="32" spans="1:12" ht="12.75">
      <c r="A32" s="16" t="s">
        <v>51</v>
      </c>
      <c r="B32" s="10">
        <f>B31-B28</f>
        <v>1.4300011665919525</v>
      </c>
      <c r="C32" s="10">
        <f t="shared" ref="C32:I32" si="8">C31-C28</f>
        <v>0.78295930992304363</v>
      </c>
      <c r="D32" s="10">
        <f t="shared" si="8"/>
        <v>0.11332566922952658</v>
      </c>
      <c r="E32" s="10">
        <f t="shared" si="8"/>
        <v>2.6004533335843405E-2</v>
      </c>
      <c r="F32" s="10">
        <f t="shared" si="8"/>
        <v>-3.990479801663227E-4</v>
      </c>
      <c r="G32" s="10">
        <f t="shared" si="8"/>
        <v>-7.7550465499756083E-3</v>
      </c>
      <c r="H32" s="10">
        <f t="shared" si="8"/>
        <v>-6.9954187003019586E-3</v>
      </c>
      <c r="I32" s="10">
        <f t="shared" si="8"/>
        <v>-5.1840514103173585E-3</v>
      </c>
      <c r="J32" s="16"/>
      <c r="K32" s="16"/>
      <c r="L32" s="16"/>
    </row>
    <row r="33" spans="1:12" ht="12.75">
      <c r="A33" s="16" t="s">
        <v>41</v>
      </c>
      <c r="B33" s="10">
        <f>B24-EXP(-$B$1*$B$2)*(B24-B25)/(EXP(-$B$1*$B$2)-EXP(-$B$1*$B$3))</f>
        <v>8.4955623298578224</v>
      </c>
      <c r="C33" s="10">
        <f t="shared" ref="C33:I33" si="9">C24-EXP(-$B$1*$B$2)*(C24-C25)/(EXP(-$B$1*$B$2)-EXP(-$B$1*$B$3))</f>
        <v>-0.30671533818585189</v>
      </c>
      <c r="D33" s="10">
        <f t="shared" si="9"/>
        <v>-4.9391923280304919</v>
      </c>
      <c r="E33" s="10">
        <f t="shared" si="9"/>
        <v>-3.2088381497213252</v>
      </c>
      <c r="F33" s="10">
        <f t="shared" si="9"/>
        <v>-1.9559993455848133</v>
      </c>
      <c r="G33" s="10">
        <f t="shared" si="9"/>
        <v>-1.1939443782142802</v>
      </c>
      <c r="H33" s="10">
        <f t="shared" si="9"/>
        <v>-0.72560056766843395</v>
      </c>
      <c r="I33" s="10">
        <f t="shared" si="9"/>
        <v>-0.44356545763726007</v>
      </c>
      <c r="J33" s="16"/>
      <c r="K33" s="16"/>
      <c r="L33" s="16"/>
    </row>
    <row r="34" spans="1:12" ht="12.75">
      <c r="A34" s="16" t="s">
        <v>46</v>
      </c>
      <c r="B34" s="10">
        <f>B29-(1/$B$2^3)*(B29-B30)/((1/$B$2^3)-(1/$B$3^3))</f>
        <v>-18.734870102172277</v>
      </c>
      <c r="C34" s="10">
        <f t="shared" ref="C34:I34" si="10">C29-(1/$B$2^3)*(C29-C30)/((1/$B$2^3)-(1/$B$3^3))</f>
        <v>-12.836012634309633</v>
      </c>
      <c r="D34" s="10">
        <f t="shared" si="10"/>
        <v>-3.7689771463488113</v>
      </c>
      <c r="E34" s="10">
        <f t="shared" si="10"/>
        <v>-1.1749193404700926</v>
      </c>
      <c r="F34" s="10">
        <f t="shared" si="10"/>
        <v>-0.34323012679367965</v>
      </c>
      <c r="G34" s="10">
        <f t="shared" si="10"/>
        <v>-7.219673159955918E-2</v>
      </c>
      <c r="H34" s="10">
        <f t="shared" si="10"/>
        <v>4.6163265205221441E-3</v>
      </c>
      <c r="I34" s="10">
        <f t="shared" si="10"/>
        <v>2.0372400368378261E-2</v>
      </c>
      <c r="J34" s="16"/>
      <c r="K34" s="16"/>
      <c r="L34" s="16"/>
    </row>
    <row r="35" spans="1:12" ht="12.75">
      <c r="A35" s="16" t="s">
        <v>52</v>
      </c>
      <c r="B35" s="10">
        <f>B33+B34+B32</f>
        <v>-8.8093066057225009</v>
      </c>
      <c r="C35" s="10">
        <f t="shared" ref="C35:I35" si="11">C33+C34+C32</f>
        <v>-12.35976866257244</v>
      </c>
      <c r="D35" s="10">
        <f t="shared" si="11"/>
        <v>-8.5948438051497771</v>
      </c>
      <c r="E35" s="10">
        <f t="shared" si="11"/>
        <v>-4.357752956855574</v>
      </c>
      <c r="F35" s="10">
        <f t="shared" si="11"/>
        <v>-2.2996285203586591</v>
      </c>
      <c r="G35" s="10">
        <f t="shared" si="11"/>
        <v>-1.2738961563638149</v>
      </c>
      <c r="H35" s="10">
        <f t="shared" si="11"/>
        <v>-0.72797965984821378</v>
      </c>
      <c r="I35" s="10">
        <f t="shared" si="11"/>
        <v>-0.42837710867919915</v>
      </c>
      <c r="J35" s="16"/>
      <c r="K35" s="16"/>
      <c r="L35" s="16"/>
    </row>
    <row r="36" spans="1:12" ht="12.7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 ht="12.7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</row>
    <row r="59" spans="13:13">
      <c r="M59" s="3"/>
    </row>
    <row r="60" spans="13:13">
      <c r="M60" s="3"/>
    </row>
    <row r="68" spans="1:1">
      <c r="A68" s="3"/>
    </row>
    <row r="69" spans="1:1">
      <c r="A69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>
      <selection activeCell="F1" sqref="F1:F3"/>
    </sheetView>
  </sheetViews>
  <sheetFormatPr defaultColWidth="9.140625" defaultRowHeight="11.25"/>
  <cols>
    <col min="1" max="1" width="22.7109375" style="1" customWidth="1"/>
    <col min="2" max="2" width="11.5703125" style="1" customWidth="1"/>
    <col min="3" max="3" width="10.85546875" style="1" customWidth="1"/>
    <col min="4" max="5" width="9.85546875" style="1" customWidth="1"/>
    <col min="6" max="6" width="14.7109375" style="1" customWidth="1"/>
    <col min="7" max="7" width="13.85546875" style="1" customWidth="1"/>
    <col min="8" max="8" width="12.5703125" style="1" customWidth="1"/>
    <col min="9" max="15" width="9.140625" style="1"/>
    <col min="16" max="16" width="12" style="1" customWidth="1"/>
    <col min="17" max="17" width="9.140625" style="1"/>
    <col min="18" max="18" width="12.42578125" style="1" customWidth="1"/>
    <col min="19" max="16384" width="9.140625" style="1"/>
  </cols>
  <sheetData>
    <row r="1" spans="1:18" ht="12.75">
      <c r="A1" s="16" t="s">
        <v>49</v>
      </c>
      <c r="B1" s="16">
        <v>1.63</v>
      </c>
      <c r="F1" s="29" t="s">
        <v>63</v>
      </c>
    </row>
    <row r="2" spans="1:18" ht="12.75">
      <c r="A2" s="16" t="s">
        <v>47</v>
      </c>
      <c r="B2" s="16">
        <v>5</v>
      </c>
      <c r="F2" s="29" t="s">
        <v>64</v>
      </c>
    </row>
    <row r="3" spans="1:18" ht="12.75">
      <c r="A3" s="16" t="s">
        <v>48</v>
      </c>
      <c r="B3" s="16">
        <v>4</v>
      </c>
      <c r="C3" s="16"/>
      <c r="D3" s="16"/>
      <c r="E3" s="16"/>
      <c r="F3" s="29" t="s">
        <v>66</v>
      </c>
      <c r="G3" s="16"/>
      <c r="H3" s="16"/>
      <c r="I3" s="16"/>
      <c r="J3" s="16"/>
    </row>
    <row r="4" spans="1:18" ht="12.75">
      <c r="A4" s="16"/>
      <c r="B4" s="16"/>
      <c r="C4" s="16"/>
      <c r="D4" s="16" t="s">
        <v>0</v>
      </c>
      <c r="E4" s="16"/>
      <c r="F4" s="16"/>
      <c r="G4" s="16"/>
      <c r="H4" s="16"/>
      <c r="I4" s="16"/>
      <c r="J4" s="16"/>
    </row>
    <row r="5" spans="1:18" ht="12.75">
      <c r="A5" s="16" t="s">
        <v>0</v>
      </c>
      <c r="B5" s="16">
        <v>4.9249999999999998</v>
      </c>
      <c r="C5" s="16">
        <v>5.2469999999999999</v>
      </c>
      <c r="D5" s="16">
        <v>6.2469999999999999</v>
      </c>
      <c r="E5" s="16">
        <v>7.2469999999999999</v>
      </c>
      <c r="F5" s="16">
        <v>8.2469999999999999</v>
      </c>
      <c r="G5" s="16">
        <v>9.2469999999999999</v>
      </c>
      <c r="H5" s="16">
        <v>10.247</v>
      </c>
      <c r="I5" s="16"/>
      <c r="J5" s="16"/>
    </row>
    <row r="6" spans="1:18" ht="12.75">
      <c r="A6" s="16" t="s">
        <v>3</v>
      </c>
      <c r="B6" s="10">
        <v>-449.81728154320001</v>
      </c>
      <c r="C6" s="10">
        <v>-449.82695279170002</v>
      </c>
      <c r="D6" s="10">
        <v>-449.82345583479997</v>
      </c>
      <c r="E6" s="10">
        <v>-449.81961020969999</v>
      </c>
      <c r="F6" s="10">
        <v>-449.81798347929998</v>
      </c>
      <c r="G6" s="10">
        <v>-449.81720061049998</v>
      </c>
      <c r="H6" s="10">
        <v>-449.8167714901</v>
      </c>
      <c r="I6" s="16"/>
      <c r="J6" s="16"/>
    </row>
    <row r="7" spans="1:18" ht="12.75">
      <c r="A7" s="16" t="s">
        <v>4</v>
      </c>
      <c r="B7" s="10">
        <v>-451.76730025519998</v>
      </c>
      <c r="C7" s="10">
        <v>-451.77271975669998</v>
      </c>
      <c r="D7" s="10">
        <v>-451.76409774140001</v>
      </c>
      <c r="E7" s="10">
        <v>-451.75913990599997</v>
      </c>
      <c r="F7" s="10">
        <v>-451.75720185080002</v>
      </c>
      <c r="G7" s="10">
        <v>-451.75631959999998</v>
      </c>
      <c r="H7" s="10">
        <v>-451.7558484832</v>
      </c>
      <c r="I7" s="16"/>
      <c r="J7" s="16"/>
      <c r="R7" s="4"/>
    </row>
    <row r="8" spans="1:18" ht="12.75">
      <c r="A8" s="16" t="s">
        <v>20</v>
      </c>
      <c r="B8" s="10">
        <v>-449.81184923699999</v>
      </c>
      <c r="C8" s="10">
        <v>-449.82150711100002</v>
      </c>
      <c r="D8" s="10">
        <v>-449.81797397309998</v>
      </c>
      <c r="E8" s="10">
        <v>-449.81410282360002</v>
      </c>
      <c r="F8" s="10">
        <v>-449.81245990320002</v>
      </c>
      <c r="G8" s="10">
        <v>-449.81166898100003</v>
      </c>
      <c r="H8" s="10">
        <v>-449.81123414780001</v>
      </c>
      <c r="I8" s="16"/>
      <c r="J8" s="16"/>
      <c r="P8" s="4"/>
      <c r="R8" s="6"/>
    </row>
    <row r="9" spans="1:18" ht="12.75">
      <c r="A9" s="16" t="s">
        <v>5</v>
      </c>
      <c r="B9" s="10">
        <v>-451.72487593469998</v>
      </c>
      <c r="C9" s="10">
        <v>-451.73004994860003</v>
      </c>
      <c r="D9" s="10">
        <v>-451.72081856760002</v>
      </c>
      <c r="E9" s="10">
        <v>-451.7155416951</v>
      </c>
      <c r="F9" s="10">
        <v>-451.71346928119999</v>
      </c>
      <c r="G9" s="10">
        <v>-451.7125206238</v>
      </c>
      <c r="H9" s="10">
        <v>-451.71201077900002</v>
      </c>
      <c r="I9" s="16"/>
      <c r="J9" s="16"/>
      <c r="P9" s="6"/>
    </row>
    <row r="10" spans="1:18" ht="12.75">
      <c r="A10" s="16" t="s">
        <v>21</v>
      </c>
      <c r="B10" s="10">
        <v>-451.60344545625202</v>
      </c>
      <c r="C10" s="10">
        <v>-451.60797360202599</v>
      </c>
      <c r="D10" s="10">
        <v>-451.59685069794102</v>
      </c>
      <c r="E10" s="10">
        <v>-451.59046926254302</v>
      </c>
      <c r="F10" s="10">
        <v>-451.58797208389802</v>
      </c>
      <c r="G10" s="10">
        <v>-451.586771393361</v>
      </c>
      <c r="H10" s="10">
        <v>-451.58613693117599</v>
      </c>
      <c r="I10" s="16"/>
      <c r="J10" s="16"/>
    </row>
    <row r="11" spans="1:18" ht="12.75">
      <c r="A11" s="16" t="s">
        <v>22</v>
      </c>
      <c r="B11" s="10">
        <v>-451.71245956029998</v>
      </c>
      <c r="C11" s="10">
        <v>-451.71793016095103</v>
      </c>
      <c r="D11" s="10">
        <v>-451.707750998444</v>
      </c>
      <c r="E11" s="10">
        <v>-451.70162376946001</v>
      </c>
      <c r="F11" s="10">
        <v>-451.69923522069899</v>
      </c>
      <c r="G11" s="10">
        <v>-451.698086887785</v>
      </c>
      <c r="H11" s="10">
        <v>-451.69747823650499</v>
      </c>
      <c r="I11" s="16"/>
      <c r="J11" s="16"/>
    </row>
    <row r="12" spans="1:18" ht="12.75">
      <c r="A12" s="16" t="s">
        <v>8</v>
      </c>
      <c r="B12" s="10">
        <v>-224.90702917199999</v>
      </c>
      <c r="C12" s="10">
        <v>-224.90702830710001</v>
      </c>
      <c r="D12" s="10">
        <v>-224.90702660380001</v>
      </c>
      <c r="E12" s="10">
        <v>-224.90702596599999</v>
      </c>
      <c r="F12" s="10">
        <v>-224.90702534299999</v>
      </c>
      <c r="G12" s="10">
        <v>-224.9070251107</v>
      </c>
      <c r="H12" s="10">
        <v>-224.90702490589999</v>
      </c>
      <c r="I12" s="16"/>
      <c r="J12" s="16"/>
    </row>
    <row r="13" spans="1:18" ht="12.75">
      <c r="A13" s="16" t="s">
        <v>9</v>
      </c>
      <c r="B13" s="10">
        <v>-225.87731064900001</v>
      </c>
      <c r="C13" s="10">
        <v>-225.87725476529999</v>
      </c>
      <c r="D13" s="10">
        <v>-225.87715057849999</v>
      </c>
      <c r="E13" s="10">
        <v>-225.87710616859999</v>
      </c>
      <c r="F13" s="10">
        <v>-225.87707750000001</v>
      </c>
      <c r="G13" s="10">
        <v>-225.87706585180001</v>
      </c>
      <c r="H13" s="10">
        <v>-225.8770587155</v>
      </c>
      <c r="I13" s="16"/>
      <c r="J13" s="16"/>
    </row>
    <row r="14" spans="1:18" ht="12.75">
      <c r="A14" s="16" t="s">
        <v>23</v>
      </c>
      <c r="B14" s="10">
        <v>-224.90430250169999</v>
      </c>
      <c r="C14" s="10">
        <v>-224.90429583220001</v>
      </c>
      <c r="D14" s="10">
        <v>-224.90427993270001</v>
      </c>
      <c r="E14" s="10">
        <v>-224.90427178420001</v>
      </c>
      <c r="F14" s="10">
        <v>-224.9042656149</v>
      </c>
      <c r="G14" s="10">
        <v>-224.90426202840001</v>
      </c>
      <c r="H14" s="10">
        <v>-224.90425854439999</v>
      </c>
      <c r="I14" s="16"/>
      <c r="J14" s="16"/>
    </row>
    <row r="15" spans="1:18" ht="12.75">
      <c r="A15" s="16" t="s">
        <v>10</v>
      </c>
      <c r="B15" s="10">
        <v>-225.85581731510001</v>
      </c>
      <c r="C15" s="10">
        <v>-225.8556781968</v>
      </c>
      <c r="D15" s="10">
        <v>-225.8554071991</v>
      </c>
      <c r="E15" s="10">
        <v>-225.85527966469999</v>
      </c>
      <c r="F15" s="10">
        <v>-225.85520916729999</v>
      </c>
      <c r="G15" s="10">
        <v>-225.8551707048</v>
      </c>
      <c r="H15" s="10">
        <v>-225.85514713079999</v>
      </c>
      <c r="I15" s="16"/>
      <c r="J15" s="16"/>
    </row>
    <row r="16" spans="1:18" ht="12.75">
      <c r="A16" s="16" t="s">
        <v>24</v>
      </c>
      <c r="B16" s="10">
        <v>-225.79442226935299</v>
      </c>
      <c r="C16" s="10">
        <v>-225.79404156163901</v>
      </c>
      <c r="D16" s="10">
        <v>-225.79324465683399</v>
      </c>
      <c r="E16" s="10">
        <v>-225.79277141052901</v>
      </c>
      <c r="F16" s="10">
        <v>-225.792534269247</v>
      </c>
      <c r="G16" s="10">
        <v>-225.79236376144701</v>
      </c>
      <c r="H16" s="10">
        <v>-225.79227833173599</v>
      </c>
      <c r="I16" s="16"/>
      <c r="J16" s="16"/>
    </row>
    <row r="17" spans="1:10" ht="12.75">
      <c r="A17" s="16" t="s">
        <v>25</v>
      </c>
      <c r="B17" s="10">
        <v>-225.84998096641399</v>
      </c>
      <c r="C17" s="10">
        <v>-225.84962290996</v>
      </c>
      <c r="D17" s="10">
        <v>-225.848883018799</v>
      </c>
      <c r="E17" s="10">
        <v>-225.84843469377799</v>
      </c>
      <c r="F17" s="10">
        <v>-225.84820869058399</v>
      </c>
      <c r="G17" s="10">
        <v>-225.84804312537099</v>
      </c>
      <c r="H17" s="10">
        <v>-225.847956990661</v>
      </c>
      <c r="I17" s="16"/>
      <c r="J17" s="16"/>
    </row>
    <row r="18" spans="1:10" ht="12.75">
      <c r="A18" s="16" t="s">
        <v>13</v>
      </c>
      <c r="B18" s="10">
        <v>-224.90886639940001</v>
      </c>
      <c r="C18" s="10">
        <v>-224.90886507819999</v>
      </c>
      <c r="D18" s="10">
        <v>-224.9088629179</v>
      </c>
      <c r="E18" s="10">
        <v>-224.90886162340001</v>
      </c>
      <c r="F18" s="10">
        <v>-224.9088612539</v>
      </c>
      <c r="G18" s="10">
        <v>-224.90886096310001</v>
      </c>
      <c r="H18" s="10">
        <v>-224.90886078259999</v>
      </c>
      <c r="I18" s="16"/>
      <c r="J18" s="16"/>
    </row>
    <row r="19" spans="1:10" ht="12.75">
      <c r="A19" s="16" t="s">
        <v>14</v>
      </c>
      <c r="B19" s="10">
        <v>-225.87847691659999</v>
      </c>
      <c r="C19" s="10">
        <v>-225.8783315874</v>
      </c>
      <c r="D19" s="10">
        <v>-225.87806528280001</v>
      </c>
      <c r="E19" s="10">
        <v>-225.8779518227</v>
      </c>
      <c r="F19" s="10">
        <v>-225.87790648149999</v>
      </c>
      <c r="G19" s="10">
        <v>-225.87789211610001</v>
      </c>
      <c r="H19" s="10">
        <v>-225.8778841315</v>
      </c>
      <c r="I19" s="16"/>
      <c r="J19" s="16"/>
    </row>
    <row r="20" spans="1:10" ht="12.75">
      <c r="A20" s="16" t="s">
        <v>26</v>
      </c>
      <c r="B20" s="10">
        <v>-224.90616615729999</v>
      </c>
      <c r="C20" s="10">
        <v>-224.90615085920001</v>
      </c>
      <c r="D20" s="10">
        <v>-224.90612676489999</v>
      </c>
      <c r="E20" s="10">
        <v>-224.90610790989999</v>
      </c>
      <c r="F20" s="10">
        <v>-224.9060971232</v>
      </c>
      <c r="G20" s="10">
        <v>-224.906092239</v>
      </c>
      <c r="H20" s="10">
        <v>-224.90608967040001</v>
      </c>
      <c r="I20" s="16"/>
      <c r="J20" s="16"/>
    </row>
    <row r="21" spans="1:10" ht="12.75">
      <c r="A21" s="16" t="s">
        <v>15</v>
      </c>
      <c r="B21" s="10">
        <v>-225.8577156213</v>
      </c>
      <c r="C21" s="10">
        <v>-225.8573109285</v>
      </c>
      <c r="D21" s="10">
        <v>-225.8565360929</v>
      </c>
      <c r="E21" s="10">
        <v>-225.85618193729999</v>
      </c>
      <c r="F21" s="10">
        <v>-225.85604347789999</v>
      </c>
      <c r="G21" s="10">
        <v>-225.85598908930001</v>
      </c>
      <c r="H21" s="10">
        <v>-225.85595856149999</v>
      </c>
      <c r="I21" s="16"/>
      <c r="J21" s="16"/>
    </row>
    <row r="22" spans="1:10" ht="12.75">
      <c r="A22" s="16" t="s">
        <v>27</v>
      </c>
      <c r="B22" s="10">
        <v>-225.79803717142701</v>
      </c>
      <c r="C22" s="10">
        <v>-225.79701373265601</v>
      </c>
      <c r="D22" s="10">
        <v>-225.79473679095301</v>
      </c>
      <c r="E22" s="10">
        <v>-225.79361996065799</v>
      </c>
      <c r="F22" s="10">
        <v>-225.79322229390101</v>
      </c>
      <c r="G22" s="10">
        <v>-225.79304731674699</v>
      </c>
      <c r="H22" s="10">
        <v>-225.792953809463</v>
      </c>
      <c r="I22" s="16"/>
      <c r="J22" s="16"/>
    </row>
    <row r="23" spans="1:10" s="2" customFormat="1" ht="13.5" thickBot="1">
      <c r="A23" s="14" t="s">
        <v>28</v>
      </c>
      <c r="B23" s="12">
        <v>-225.853271144784</v>
      </c>
      <c r="C23" s="12">
        <v>-225.85233331785901</v>
      </c>
      <c r="D23" s="12">
        <v>-225.850265448893</v>
      </c>
      <c r="E23" s="12">
        <v>-225.849262066796</v>
      </c>
      <c r="F23" s="12">
        <v>-225.84890161085801</v>
      </c>
      <c r="G23" s="12">
        <v>-225.84874062303501</v>
      </c>
      <c r="H23" s="12">
        <v>-225.84865464169499</v>
      </c>
      <c r="I23" s="14"/>
      <c r="J23" s="14"/>
    </row>
    <row r="24" spans="1:10" ht="12.75">
      <c r="A24" s="16" t="s">
        <v>40</v>
      </c>
      <c r="B24" s="10">
        <f>627.51*(B6-B12-B18)</f>
        <v>-0.8697111642210632</v>
      </c>
      <c r="C24" s="10">
        <f t="shared" ref="C24:H24" si="0">627.51*(C6-C12-C18)</f>
        <v>-6.9398881100780896</v>
      </c>
      <c r="D24" s="10">
        <f t="shared" si="0"/>
        <v>-4.7479371333630951</v>
      </c>
      <c r="E24" s="10">
        <f t="shared" si="0"/>
        <v>-2.3359814644415962</v>
      </c>
      <c r="F24" s="10">
        <f t="shared" si="0"/>
        <v>-1.3158146748218054</v>
      </c>
      <c r="G24" s="10">
        <f t="shared" si="0"/>
        <v>-0.8248849245951464</v>
      </c>
      <c r="H24" s="10">
        <f t="shared" si="0"/>
        <v>-0.55584936202879243</v>
      </c>
      <c r="I24" s="16"/>
      <c r="J24" s="16"/>
    </row>
    <row r="25" spans="1:10" ht="12.75">
      <c r="A25" s="16" t="s">
        <v>39</v>
      </c>
      <c r="B25" s="10">
        <f>627.51*(B8-B14-B20)</f>
        <v>-0.86632650078614404</v>
      </c>
      <c r="C25" s="10">
        <f t="shared" ref="C25:H25" si="1">627.51*(C8-C14-C20)</f>
        <v>-6.9405239031958148</v>
      </c>
      <c r="D25" s="10">
        <f t="shared" si="1"/>
        <v>-4.7485410489924762</v>
      </c>
      <c r="E25" s="10">
        <f t="shared" si="1"/>
        <v>-2.3363009925644929</v>
      </c>
      <c r="F25" s="10">
        <f t="shared" si="1"/>
        <v>-1.3159920719168272</v>
      </c>
      <c r="G25" s="10">
        <f t="shared" si="1"/>
        <v>-0.82499593114228076</v>
      </c>
      <c r="H25" s="10">
        <f t="shared" si="1"/>
        <v>-0.55593181683400927</v>
      </c>
      <c r="I25" s="16"/>
      <c r="J25" s="16"/>
    </row>
    <row r="26" spans="1:10" ht="12.75">
      <c r="A26" s="16" t="s">
        <v>42</v>
      </c>
      <c r="B26" s="10">
        <f>627.51*(B7-B13-B19)</f>
        <v>-7.2243278508848272</v>
      </c>
      <c r="C26" s="10">
        <f t="shared" ref="C26:H26" si="2">627.51*(C7-C13-C19)</f>
        <v>-10.75138234403496</v>
      </c>
      <c r="D26" s="10">
        <f t="shared" si="2"/>
        <v>-5.5734685815547031</v>
      </c>
      <c r="E26" s="10">
        <f t="shared" si="2"/>
        <v>-2.5614422933849963</v>
      </c>
      <c r="F26" s="10">
        <f t="shared" si="2"/>
        <v>-1.391735164450181</v>
      </c>
      <c r="G26" s="10">
        <f t="shared" si="2"/>
        <v>-0.85443775904428865</v>
      </c>
      <c r="H26" s="10">
        <f t="shared" si="2"/>
        <v>-0.56829577186350033</v>
      </c>
      <c r="I26" s="16"/>
      <c r="J26" s="16"/>
    </row>
    <row r="27" spans="1:10" ht="12.75">
      <c r="A27" s="16" t="s">
        <v>43</v>
      </c>
      <c r="B27" s="10">
        <f>627.51*(B9-B15-B21)</f>
        <v>-7.117844863211797</v>
      </c>
      <c r="C27" s="10">
        <f t="shared" ref="C27:H27" si="3">627.51*(C9-C15-C21)</f>
        <v>-10.705837229000574</v>
      </c>
      <c r="D27" s="10">
        <f t="shared" si="3"/>
        <v>-5.5693241917679197</v>
      </c>
      <c r="E27" s="10">
        <f t="shared" si="3"/>
        <v>-2.5602992211903448</v>
      </c>
      <c r="F27" s="10">
        <f t="shared" si="3"/>
        <v>-1.3909612563689138</v>
      </c>
      <c r="G27" s="10">
        <f t="shared" si="3"/>
        <v>-0.85393424504104987</v>
      </c>
      <c r="H27" s="10">
        <f t="shared" si="3"/>
        <v>-0.56795095514458949</v>
      </c>
      <c r="I27" s="16"/>
      <c r="J27" s="16"/>
    </row>
    <row r="28" spans="1:10" ht="12.75">
      <c r="A28" s="16" t="s">
        <v>50</v>
      </c>
      <c r="B28" s="10">
        <f>627.51*(B10-B16-B22)</f>
        <v>-6.8938345688434</v>
      </c>
      <c r="C28" s="10">
        <f t="shared" ref="C28:H28" si="4">627.51*(C10-C16-C22)</f>
        <v>-10.616407284264346</v>
      </c>
      <c r="D28" s="10">
        <f t="shared" si="4"/>
        <v>-5.5655431641496218</v>
      </c>
      <c r="E28" s="10">
        <f t="shared" si="4"/>
        <v>-2.5589176048154081</v>
      </c>
      <c r="F28" s="10">
        <f t="shared" si="4"/>
        <v>-1.3902614258409156</v>
      </c>
      <c r="G28" s="10">
        <f t="shared" si="4"/>
        <v>-0.85361137044756508</v>
      </c>
      <c r="H28" s="10">
        <f t="shared" si="4"/>
        <v>-0.56776475846702479</v>
      </c>
      <c r="I28" s="16"/>
      <c r="J28" s="16"/>
    </row>
    <row r="29" spans="1:10" ht="12.75">
      <c r="A29" s="16" t="s">
        <v>44</v>
      </c>
      <c r="B29" s="10">
        <f>B26-B24</f>
        <v>-6.3546166866637641</v>
      </c>
      <c r="C29" s="10">
        <f t="shared" ref="C29:H29" si="5">C26-C24</f>
        <v>-3.8114942339568705</v>
      </c>
      <c r="D29" s="10">
        <f t="shared" si="5"/>
        <v>-0.82553144819160806</v>
      </c>
      <c r="E29" s="10">
        <f t="shared" si="5"/>
        <v>-0.22546082894340014</v>
      </c>
      <c r="F29" s="10">
        <f t="shared" si="5"/>
        <v>-7.5920489628375609E-2</v>
      </c>
      <c r="G29" s="10">
        <f t="shared" si="5"/>
        <v>-2.9552834449142251E-2</v>
      </c>
      <c r="H29" s="10">
        <f t="shared" si="5"/>
        <v>-1.2446409834707906E-2</v>
      </c>
      <c r="I29" s="16"/>
      <c r="J29" s="16"/>
    </row>
    <row r="30" spans="1:10" ht="12.75">
      <c r="A30" s="16" t="s">
        <v>45</v>
      </c>
      <c r="B30" s="10">
        <f>B27-B25</f>
        <v>-6.251518362425653</v>
      </c>
      <c r="C30" s="10">
        <f t="shared" ref="C30:H30" si="6">C27-C25</f>
        <v>-3.7653133258047591</v>
      </c>
      <c r="D30" s="10">
        <f t="shared" si="6"/>
        <v>-0.82078314277544351</v>
      </c>
      <c r="E30" s="10">
        <f t="shared" si="6"/>
        <v>-0.22399822862585195</v>
      </c>
      <c r="F30" s="10">
        <f t="shared" si="6"/>
        <v>-7.4969184452086557E-2</v>
      </c>
      <c r="G30" s="10">
        <f t="shared" si="6"/>
        <v>-2.8938313898769108E-2</v>
      </c>
      <c r="H30" s="10">
        <f t="shared" si="6"/>
        <v>-1.2019138310580213E-2</v>
      </c>
      <c r="I30" s="16"/>
      <c r="J30" s="16"/>
    </row>
    <row r="31" spans="1:10" ht="12.75">
      <c r="A31" s="16" t="s">
        <v>53</v>
      </c>
      <c r="B31" s="10">
        <f>627.51*(B11-B17-B23)</f>
        <v>-5.7777663859826429</v>
      </c>
      <c r="C31" s="10">
        <f t="shared" ref="C31:H31" si="7">627.51*(C11-C17-C23)</f>
        <v>-10.023802779671851</v>
      </c>
      <c r="D31" s="10">
        <f t="shared" si="7"/>
        <v>-5.3981740721877385</v>
      </c>
      <c r="E31" s="10">
        <f t="shared" si="7"/>
        <v>-2.464237346068598</v>
      </c>
      <c r="F31" s="10">
        <f t="shared" si="7"/>
        <v>-1.3334080829598483</v>
      </c>
      <c r="G31" s="10">
        <f t="shared" si="7"/>
        <v>-0.8177329917101287</v>
      </c>
      <c r="H31" s="10">
        <f t="shared" si="7"/>
        <v>-0.54380276953646445</v>
      </c>
      <c r="I31" s="16"/>
      <c r="J31" s="16"/>
    </row>
    <row r="32" spans="1:10" ht="12.75">
      <c r="A32" s="16" t="s">
        <v>51</v>
      </c>
      <c r="B32" s="10">
        <f>B31-B28</f>
        <v>1.116068182860757</v>
      </c>
      <c r="C32" s="10">
        <f t="shared" ref="C32:H32" si="8">C31-C28</f>
        <v>0.59260450459249547</v>
      </c>
      <c r="D32" s="10">
        <f t="shared" si="8"/>
        <v>0.16736909196188332</v>
      </c>
      <c r="E32" s="10">
        <f t="shared" si="8"/>
        <v>9.4680258746810075E-2</v>
      </c>
      <c r="F32" s="10">
        <f t="shared" si="8"/>
        <v>5.6853342881067359E-2</v>
      </c>
      <c r="G32" s="10">
        <f t="shared" si="8"/>
        <v>3.5878378737436378E-2</v>
      </c>
      <c r="H32" s="10">
        <f t="shared" si="8"/>
        <v>2.3961988930560341E-2</v>
      </c>
      <c r="I32" s="16"/>
      <c r="J32" s="16"/>
    </row>
    <row r="33" spans="1:8" ht="12.75">
      <c r="A33" s="16" t="s">
        <v>41</v>
      </c>
      <c r="B33" s="10">
        <f>B24-EXP(-$B$1*$B$2)*(B24-B25)/(EXP(-$B$1*$B$2)-EXP(-$B$1*$B$3))</f>
        <v>-0.87053591245707318</v>
      </c>
      <c r="C33" s="10">
        <f t="shared" ref="C33:H33" si="9">C24-EXP(-$B$1*$B$2)*(C24-C25)/(EXP(-$B$1*$B$2)-EXP(-$B$1*$B$3))</f>
        <v>-6.9397331849984196</v>
      </c>
      <c r="D33" s="10">
        <f t="shared" si="9"/>
        <v>-4.7477899759397326</v>
      </c>
      <c r="E33" s="10">
        <f t="shared" si="9"/>
        <v>-2.3359036043350354</v>
      </c>
      <c r="F33" s="10">
        <f t="shared" si="9"/>
        <v>-1.31577144808922</v>
      </c>
      <c r="G33" s="10">
        <f t="shared" si="9"/>
        <v>-0.82485787539049282</v>
      </c>
      <c r="H33" s="10">
        <f t="shared" si="9"/>
        <v>-0.55582927008864513</v>
      </c>
    </row>
    <row r="34" spans="1:8" ht="12.75">
      <c r="A34" s="16" t="s">
        <v>46</v>
      </c>
      <c r="B34" s="10">
        <f>B29-(1/$B$2^3)*(B29-B30)/((1/$B$2^3)-(1/$B$3^3))</f>
        <v>-6.4627854202906345</v>
      </c>
      <c r="C34" s="10">
        <f t="shared" ref="C34:H34" si="10">C29-(1/$B$2^3)*(C29-C30)/((1/$B$2^3)-(1/$B$3^3))</f>
        <v>-3.8599463343131841</v>
      </c>
      <c r="D34" s="10">
        <f t="shared" si="10"/>
        <v>-0.83051327682496101</v>
      </c>
      <c r="E34" s="10">
        <f t="shared" si="10"/>
        <v>-0.22699536042410642</v>
      </c>
      <c r="F34" s="10">
        <f t="shared" si="10"/>
        <v>-7.6918580305137887E-2</v>
      </c>
      <c r="G34" s="10">
        <f t="shared" si="10"/>
        <v>-3.0197577321664892E-2</v>
      </c>
      <c r="H34" s="10">
        <f t="shared" si="10"/>
        <v>-1.2894694712481222E-2</v>
      </c>
    </row>
    <row r="35" spans="1:8" ht="12.75">
      <c r="A35" s="16" t="s">
        <v>52</v>
      </c>
      <c r="B35" s="10">
        <f>B33+B34+B32</f>
        <v>-6.2172531498869503</v>
      </c>
      <c r="C35" s="10">
        <f t="shared" ref="C35:H35" si="11">C33+C34+C32</f>
        <v>-10.207075014719107</v>
      </c>
      <c r="D35" s="10">
        <f t="shared" si="11"/>
        <v>-5.4109341608028103</v>
      </c>
      <c r="E35" s="10">
        <f t="shared" si="11"/>
        <v>-2.468218706012332</v>
      </c>
      <c r="F35" s="10">
        <f t="shared" si="11"/>
        <v>-1.3358366855132906</v>
      </c>
      <c r="G35" s="10">
        <f t="shared" si="11"/>
        <v>-0.81917707397472128</v>
      </c>
      <c r="H35" s="10">
        <f t="shared" si="11"/>
        <v>-0.54476197587056596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F1" sqref="F1:F3"/>
    </sheetView>
  </sheetViews>
  <sheetFormatPr defaultColWidth="9.140625" defaultRowHeight="11.25"/>
  <cols>
    <col min="1" max="1" width="22.7109375" style="1" customWidth="1"/>
    <col min="2" max="2" width="11.5703125" style="1" customWidth="1"/>
    <col min="3" max="3" width="10.85546875" style="1" customWidth="1"/>
    <col min="4" max="4" width="9.85546875" style="1" customWidth="1"/>
    <col min="5" max="5" width="12.28515625" style="1" customWidth="1"/>
    <col min="6" max="7" width="13.28515625" style="1" customWidth="1"/>
    <col min="8" max="16384" width="9.140625" style="1"/>
  </cols>
  <sheetData>
    <row r="1" spans="1:11" ht="12.75">
      <c r="A1" s="16" t="s">
        <v>49</v>
      </c>
      <c r="B1" s="16">
        <v>1.63</v>
      </c>
      <c r="F1" s="29" t="s">
        <v>63</v>
      </c>
    </row>
    <row r="2" spans="1:11" ht="12.75">
      <c r="A2" s="16" t="s">
        <v>47</v>
      </c>
      <c r="B2" s="16">
        <v>5</v>
      </c>
      <c r="F2" s="29" t="s">
        <v>64</v>
      </c>
    </row>
    <row r="3" spans="1:11" ht="12.75">
      <c r="A3" s="16" t="s">
        <v>48</v>
      </c>
      <c r="B3" s="16">
        <v>4</v>
      </c>
      <c r="C3" s="16"/>
      <c r="D3" s="16"/>
      <c r="E3" s="16"/>
      <c r="F3" s="29" t="s">
        <v>66</v>
      </c>
      <c r="G3" s="16"/>
      <c r="H3" s="16"/>
      <c r="I3" s="16"/>
    </row>
    <row r="4" spans="1:11" ht="12.75">
      <c r="A4" s="16"/>
      <c r="B4" s="16"/>
      <c r="C4" s="16"/>
      <c r="D4" s="16" t="s">
        <v>0</v>
      </c>
      <c r="E4" s="16"/>
      <c r="F4" s="16"/>
      <c r="G4" s="16"/>
      <c r="H4" s="16"/>
      <c r="I4" s="16"/>
    </row>
    <row r="5" spans="1:11" ht="12.75">
      <c r="A5" s="16" t="s">
        <v>16</v>
      </c>
      <c r="B5" s="21">
        <v>4.2430000000000003</v>
      </c>
      <c r="C5" s="21">
        <v>4.4340000000000002</v>
      </c>
      <c r="D5" s="21">
        <v>5.4340000000000002</v>
      </c>
      <c r="E5" s="21">
        <v>6.4340000000000002</v>
      </c>
      <c r="F5" s="21">
        <v>7.4340000000000002</v>
      </c>
      <c r="G5" s="21">
        <v>8.4339999999999993</v>
      </c>
      <c r="H5" s="16"/>
      <c r="I5" s="16"/>
      <c r="K5" s="17"/>
    </row>
    <row r="6" spans="1:11" ht="12.75">
      <c r="A6" s="16" t="s">
        <v>3</v>
      </c>
      <c r="B6" s="10">
        <v>-455.78639393269998</v>
      </c>
      <c r="C6" s="10">
        <v>-455.78839808290002</v>
      </c>
      <c r="D6" s="10">
        <v>-455.7881556955</v>
      </c>
      <c r="E6" s="10">
        <v>-455.78707337600002</v>
      </c>
      <c r="F6" s="10">
        <v>-455.78664027330001</v>
      </c>
      <c r="G6" s="10">
        <v>-455.78645652620003</v>
      </c>
      <c r="H6" s="16"/>
      <c r="I6" s="16"/>
      <c r="K6" s="17"/>
    </row>
    <row r="7" spans="1:11" ht="12.75">
      <c r="A7" s="16" t="s">
        <v>4</v>
      </c>
      <c r="B7" s="10">
        <v>-457.56842296090002</v>
      </c>
      <c r="C7" s="10">
        <v>-457.56914410989998</v>
      </c>
      <c r="D7" s="10">
        <v>-457.56622664290001</v>
      </c>
      <c r="E7" s="10">
        <v>-457.56461877650003</v>
      </c>
      <c r="F7" s="10">
        <v>-457.56406819220001</v>
      </c>
      <c r="G7" s="10">
        <v>-457.56385431910002</v>
      </c>
      <c r="H7" s="16"/>
      <c r="I7" s="16"/>
      <c r="K7" s="17"/>
    </row>
    <row r="8" spans="1:11" ht="12.75">
      <c r="A8" s="16" t="s">
        <v>20</v>
      </c>
      <c r="B8" s="28">
        <v>-455.77973250600002</v>
      </c>
      <c r="C8" s="10">
        <v>-455.78172189629998</v>
      </c>
      <c r="D8" s="10">
        <v>-455.78142483340002</v>
      </c>
      <c r="E8" s="10">
        <v>-455.78031717269999</v>
      </c>
      <c r="F8" s="10">
        <v>-455.77986990430003</v>
      </c>
      <c r="G8" s="10">
        <v>-455.7796754268</v>
      </c>
      <c r="H8" s="16"/>
      <c r="I8" s="16"/>
      <c r="K8" s="17"/>
    </row>
    <row r="9" spans="1:11" ht="12.75">
      <c r="A9" s="16" t="s">
        <v>5</v>
      </c>
      <c r="B9" s="28">
        <v>-457.52262038384998</v>
      </c>
      <c r="C9" s="10">
        <v>-457.52326207570002</v>
      </c>
      <c r="D9" s="10">
        <v>-457.52002146310002</v>
      </c>
      <c r="E9" s="10">
        <v>-457.51824985040003</v>
      </c>
      <c r="F9" s="10">
        <v>-457.5176244722</v>
      </c>
      <c r="G9" s="10">
        <v>-457.5173649738</v>
      </c>
      <c r="H9" s="16"/>
      <c r="I9" s="16"/>
      <c r="K9" s="17"/>
    </row>
    <row r="10" spans="1:11" ht="12.75">
      <c r="A10" s="16" t="s">
        <v>21</v>
      </c>
      <c r="B10" s="10">
        <v>-457.39617407966699</v>
      </c>
      <c r="C10" s="10">
        <v>-457.39654052011002</v>
      </c>
      <c r="D10" s="10">
        <v>-457.39227510475803</v>
      </c>
      <c r="E10" s="10">
        <v>-457.39005425628602</v>
      </c>
      <c r="F10" s="10">
        <v>-457.389146717156</v>
      </c>
      <c r="G10" s="10">
        <v>-457.38875738222902</v>
      </c>
      <c r="H10" s="16"/>
      <c r="I10" s="16"/>
      <c r="K10" s="17"/>
    </row>
    <row r="11" spans="1:11" ht="12.75">
      <c r="A11" s="16" t="s">
        <v>22</v>
      </c>
      <c r="B11" s="10">
        <v>-457.497390460546</v>
      </c>
      <c r="C11" s="10">
        <v>-457.497716329203</v>
      </c>
      <c r="D11" s="10">
        <v>-457.49324221645003</v>
      </c>
      <c r="E11" s="10">
        <v>-457.49095577692401</v>
      </c>
      <c r="F11" s="10">
        <v>-457.49002818755503</v>
      </c>
      <c r="G11" s="10">
        <v>-457.48963360028199</v>
      </c>
      <c r="H11" s="16"/>
      <c r="I11" s="16"/>
    </row>
    <row r="12" spans="1:11" ht="12.75">
      <c r="A12" s="16" t="s">
        <v>8</v>
      </c>
      <c r="B12" s="10">
        <v>-227.89271525059999</v>
      </c>
      <c r="C12" s="10">
        <v>-227.89271427509999</v>
      </c>
      <c r="D12" s="10">
        <v>-227.8927120585</v>
      </c>
      <c r="E12" s="10">
        <v>-227.89271075010001</v>
      </c>
      <c r="F12" s="10">
        <v>-227.89271026040001</v>
      </c>
      <c r="G12" s="10">
        <v>-227.8927099899</v>
      </c>
      <c r="H12" s="16"/>
      <c r="I12" s="16"/>
    </row>
    <row r="13" spans="1:11" ht="12.75">
      <c r="A13" s="16" t="s">
        <v>9</v>
      </c>
      <c r="B13" s="10">
        <v>-228.78194433260001</v>
      </c>
      <c r="C13" s="10">
        <v>-228.7819048973</v>
      </c>
      <c r="D13" s="10">
        <v>-228.78178592149999</v>
      </c>
      <c r="E13" s="10">
        <v>-228.7817321375</v>
      </c>
      <c r="F13" s="10">
        <v>-228.78171174720001</v>
      </c>
      <c r="G13" s="10">
        <v>-228.78170100739999</v>
      </c>
      <c r="H13" s="16"/>
      <c r="I13" s="16"/>
    </row>
    <row r="14" spans="1:11" ht="12.75">
      <c r="A14" s="16" t="s">
        <v>23</v>
      </c>
      <c r="B14" s="10">
        <v>-227.88939136670001</v>
      </c>
      <c r="C14" s="10">
        <v>-227.8893816005</v>
      </c>
      <c r="D14" s="10">
        <v>-227.8893473789</v>
      </c>
      <c r="E14" s="10">
        <v>-227.88933325939999</v>
      </c>
      <c r="F14" s="10">
        <v>-227.88932567059999</v>
      </c>
      <c r="G14" s="10">
        <v>-227.889319296</v>
      </c>
      <c r="H14" s="16"/>
      <c r="I14" s="16"/>
    </row>
    <row r="15" spans="1:11" ht="12.75">
      <c r="A15" s="16" t="s">
        <v>10</v>
      </c>
      <c r="B15" s="10">
        <v>-228.7590974435</v>
      </c>
      <c r="C15" s="10">
        <v>-228.75900489860001</v>
      </c>
      <c r="D15" s="10">
        <v>-228.75870754490001</v>
      </c>
      <c r="E15" s="10">
        <v>-228.7585630543</v>
      </c>
      <c r="F15" s="10">
        <v>-228.75849931830001</v>
      </c>
      <c r="G15" s="10">
        <v>-228.75846312440001</v>
      </c>
      <c r="H15" s="16"/>
      <c r="I15" s="16"/>
    </row>
    <row r="16" spans="1:11" ht="12.75">
      <c r="A16" s="16" t="s">
        <v>24</v>
      </c>
      <c r="B16" s="10">
        <v>-228.69615390101799</v>
      </c>
      <c r="C16" s="10">
        <v>-228.695872110512</v>
      </c>
      <c r="D16" s="10">
        <v>-228.69491661155001</v>
      </c>
      <c r="E16" s="10">
        <v>-228.694531600304</v>
      </c>
      <c r="F16" s="10">
        <v>-228.69430081340201</v>
      </c>
      <c r="G16" s="10">
        <v>-228.69418594702799</v>
      </c>
      <c r="H16" s="16"/>
      <c r="I16" s="16"/>
    </row>
    <row r="17" spans="1:9" ht="12.75">
      <c r="A17" s="16" t="s">
        <v>25</v>
      </c>
      <c r="B17" s="10">
        <v>-228.746522393303</v>
      </c>
      <c r="C17" s="10">
        <v>-228.74625276773699</v>
      </c>
      <c r="D17" s="10">
        <v>-228.745338856834</v>
      </c>
      <c r="E17" s="10">
        <v>-228.74496768538799</v>
      </c>
      <c r="F17" s="10">
        <v>-228.74473890114999</v>
      </c>
      <c r="G17" s="10">
        <v>-228.74462697336801</v>
      </c>
      <c r="H17" s="16"/>
      <c r="I17" s="16"/>
    </row>
    <row r="18" spans="1:9" ht="12.75">
      <c r="A18" s="16" t="s">
        <v>13</v>
      </c>
      <c r="B18" s="10">
        <v>-227.89357371880001</v>
      </c>
      <c r="C18" s="10">
        <v>-227.89357287190001</v>
      </c>
      <c r="D18" s="10">
        <v>-227.89357082110001</v>
      </c>
      <c r="E18" s="10">
        <v>-227.8935701504</v>
      </c>
      <c r="F18" s="10">
        <v>-227.89356961990001</v>
      </c>
      <c r="G18" s="10">
        <v>-227.8935692604</v>
      </c>
      <c r="H18" s="16"/>
      <c r="I18" s="16"/>
    </row>
    <row r="19" spans="1:9" ht="12.75">
      <c r="A19" s="16" t="s">
        <v>14</v>
      </c>
      <c r="B19" s="10">
        <v>-228.7822483496</v>
      </c>
      <c r="C19" s="10">
        <v>-228.78219582689999</v>
      </c>
      <c r="D19" s="10">
        <v>-228.78206906490001</v>
      </c>
      <c r="E19" s="10">
        <v>-228.7820287653</v>
      </c>
      <c r="F19" s="10">
        <v>-228.78201005899999</v>
      </c>
      <c r="G19" s="10">
        <v>-228.7820012743</v>
      </c>
      <c r="H19" s="16"/>
      <c r="I19" s="16"/>
    </row>
    <row r="20" spans="1:9" ht="12.75">
      <c r="A20" s="16" t="s">
        <v>26</v>
      </c>
      <c r="B20" s="10">
        <v>-227.89023938080001</v>
      </c>
      <c r="C20" s="10">
        <v>-227.8902318259</v>
      </c>
      <c r="D20" s="10">
        <v>-227.89020506849999</v>
      </c>
      <c r="E20" s="10">
        <v>-227.8901915381</v>
      </c>
      <c r="F20" s="10">
        <v>-227.8901839024</v>
      </c>
      <c r="G20" s="10">
        <v>-227.89017891360001</v>
      </c>
      <c r="H20" s="16"/>
      <c r="I20" s="16"/>
    </row>
    <row r="21" spans="1:9" ht="12.75">
      <c r="A21" s="16" t="s">
        <v>15</v>
      </c>
      <c r="B21" s="10">
        <v>-228.75938205680001</v>
      </c>
      <c r="C21" s="10">
        <v>-228.75927137470001</v>
      </c>
      <c r="D21" s="10">
        <v>-228.75895157139999</v>
      </c>
      <c r="E21" s="10">
        <v>-228.75883207749999</v>
      </c>
      <c r="F21" s="10">
        <v>-228.758780212</v>
      </c>
      <c r="G21" s="10">
        <v>-228.75875056289999</v>
      </c>
      <c r="H21" s="16"/>
      <c r="I21" s="16"/>
    </row>
    <row r="22" spans="1:9" ht="12.75">
      <c r="A22" s="16" t="s">
        <v>27</v>
      </c>
      <c r="B22" s="10">
        <v>-228.69611660144801</v>
      </c>
      <c r="C22" s="10">
        <v>-228.69583406019601</v>
      </c>
      <c r="D22" s="10">
        <v>-228.69501633268899</v>
      </c>
      <c r="E22" s="10">
        <v>-228.694673807773</v>
      </c>
      <c r="F22" s="10">
        <v>-228.69450334881199</v>
      </c>
      <c r="G22" s="10">
        <v>-228.69442131182001</v>
      </c>
      <c r="H22" s="16"/>
      <c r="I22" s="16"/>
    </row>
    <row r="23" spans="1:9" s="2" customFormat="1" ht="13.5" thickBot="1">
      <c r="A23" s="14" t="s">
        <v>28</v>
      </c>
      <c r="B23" s="12">
        <v>-228.746441011337</v>
      </c>
      <c r="C23" s="12">
        <v>-228.74617725014201</v>
      </c>
      <c r="D23" s="12">
        <v>-228.745408573134</v>
      </c>
      <c r="E23" s="12">
        <v>-228.74508093133699</v>
      </c>
      <c r="F23" s="12">
        <v>-228.74491715595701</v>
      </c>
      <c r="G23" s="12">
        <v>-228.744838518698</v>
      </c>
      <c r="H23" s="14"/>
      <c r="I23" s="14"/>
    </row>
    <row r="24" spans="1:9" ht="12.75">
      <c r="A24" s="16" t="s">
        <v>40</v>
      </c>
      <c r="B24" s="10">
        <f>627.51*(B6-B12-B18)</f>
        <v>-6.5865520367453315E-2</v>
      </c>
      <c r="C24" s="10">
        <f t="shared" ref="C24:G24" si="0">627.51*(C6-C12-C18)</f>
        <v>-1.3246333866219577</v>
      </c>
      <c r="D24" s="10">
        <f t="shared" si="0"/>
        <v>-1.1752107054004253</v>
      </c>
      <c r="E24" s="10">
        <f t="shared" si="0"/>
        <v>-0.49728630101778437</v>
      </c>
      <c r="F24" s="10">
        <f t="shared" si="0"/>
        <v>-0.22615021142624697</v>
      </c>
      <c r="G24" s="10">
        <f t="shared" si="0"/>
        <v>-0.11124240002714572</v>
      </c>
      <c r="H24" s="16"/>
      <c r="I24" s="16"/>
    </row>
    <row r="25" spans="1:9" ht="12.75">
      <c r="A25" s="16" t="s">
        <v>39</v>
      </c>
      <c r="B25" s="10">
        <f>627.51*(B8-B14-B20)</f>
        <v>-6.3854476331407853E-2</v>
      </c>
      <c r="C25" s="10">
        <f t="shared" ref="C25:G25" si="1">627.51*(C8-C14-C20)</f>
        <v>-1.3230859469364729</v>
      </c>
      <c r="D25" s="10">
        <f t="shared" si="1"/>
        <v>-1.1749409388792653</v>
      </c>
      <c r="E25" s="10">
        <f t="shared" si="1"/>
        <v>-0.49722336175623266</v>
      </c>
      <c r="F25" s="10">
        <f t="shared" si="1"/>
        <v>-0.22611149409059864</v>
      </c>
      <c r="G25" s="10">
        <f t="shared" si="1"/>
        <v>-0.11120556516591903</v>
      </c>
      <c r="H25" s="16"/>
      <c r="I25" s="16"/>
    </row>
    <row r="26" spans="1:9" ht="12.75">
      <c r="A26" s="16" t="s">
        <v>42</v>
      </c>
      <c r="B26" s="10">
        <f>627.51*(B7-B13-B19)</f>
        <v>-2.6545421870501884</v>
      </c>
      <c r="C26" s="10">
        <f t="shared" ref="C26:G26" si="2">627.51*(C7-C13-C19)</f>
        <v>-3.1647749606017488</v>
      </c>
      <c r="D26" s="10">
        <f t="shared" si="2"/>
        <v>-1.4882381703168372</v>
      </c>
      <c r="E26" s="10">
        <f t="shared" si="2"/>
        <v>-0.53832432550442399</v>
      </c>
      <c r="F26" s="10">
        <f t="shared" si="2"/>
        <v>-0.21736067887137581</v>
      </c>
      <c r="G26" s="10">
        <f t="shared" si="2"/>
        <v>-9.5404988891503423E-2</v>
      </c>
      <c r="H26" s="16"/>
      <c r="I26" s="16"/>
    </row>
    <row r="27" spans="1:9" ht="12.75">
      <c r="A27" s="16" t="s">
        <v>43</v>
      </c>
      <c r="B27" s="10">
        <f>627.51*(B9-B15-B21)</f>
        <v>-2.5984458364475951</v>
      </c>
      <c r="C27" s="10">
        <f t="shared" ref="C27:G27" si="3">627.51*(C9-C15-C21)</f>
        <v>-3.1286408640241499</v>
      </c>
      <c r="D27" s="10">
        <f t="shared" si="3"/>
        <v>-1.4823962404847364</v>
      </c>
      <c r="E27" s="10">
        <f t="shared" si="3"/>
        <v>-0.53634446871015629</v>
      </c>
      <c r="F27" s="10">
        <f t="shared" si="3"/>
        <v>-0.21645449165778757</v>
      </c>
      <c r="G27" s="10">
        <f t="shared" si="3"/>
        <v>-9.493379161469534E-2</v>
      </c>
      <c r="H27" s="16"/>
      <c r="I27" s="16"/>
    </row>
    <row r="28" spans="1:9" ht="12.75">
      <c r="A28" s="16" t="s">
        <v>50</v>
      </c>
      <c r="B28" s="10">
        <f>627.51*(B10-B16-B22)</f>
        <v>-2.4495337293912107</v>
      </c>
      <c r="C28" s="10">
        <f t="shared" ref="C28:G28" si="4">627.51*(C10-C16-C22)</f>
        <v>-3.0336025932598907</v>
      </c>
      <c r="D28" s="10">
        <f t="shared" si="4"/>
        <v>-1.4697291472907474</v>
      </c>
      <c r="E28" s="10">
        <f t="shared" si="4"/>
        <v>-0.53266073964038663</v>
      </c>
      <c r="F28" s="10">
        <f t="shared" si="4"/>
        <v>-0.21495665165091962</v>
      </c>
      <c r="G28" s="10">
        <f t="shared" si="4"/>
        <v>-9.4203922823125757E-2</v>
      </c>
      <c r="H28" s="16"/>
      <c r="I28" s="16"/>
    </row>
    <row r="29" spans="1:9" ht="12.75">
      <c r="A29" s="16" t="s">
        <v>44</v>
      </c>
      <c r="B29" s="10">
        <f>B26-B24</f>
        <v>-2.5886766666827352</v>
      </c>
      <c r="C29" s="10">
        <f t="shared" ref="C29:G29" si="5">C26-C24</f>
        <v>-1.8401415739797911</v>
      </c>
      <c r="D29" s="10">
        <f t="shared" si="5"/>
        <v>-0.31302746491641198</v>
      </c>
      <c r="E29" s="10">
        <f t="shared" si="5"/>
        <v>-4.1038024486639624E-2</v>
      </c>
      <c r="F29" s="10">
        <f t="shared" si="5"/>
        <v>8.7895325548711656E-3</v>
      </c>
      <c r="G29" s="10">
        <f t="shared" si="5"/>
        <v>1.5837411135642299E-2</v>
      </c>
      <c r="H29" s="16"/>
      <c r="I29" s="16"/>
    </row>
    <row r="30" spans="1:9" ht="12.75">
      <c r="A30" s="16" t="s">
        <v>45</v>
      </c>
      <c r="B30" s="10">
        <f>B27-B25</f>
        <v>-2.5345913601161874</v>
      </c>
      <c r="C30" s="10">
        <f t="shared" ref="C30:G30" si="6">C27-C25</f>
        <v>-1.805554917087677</v>
      </c>
      <c r="D30" s="10">
        <f t="shared" si="6"/>
        <v>-0.30745530160547108</v>
      </c>
      <c r="E30" s="10">
        <f t="shared" si="6"/>
        <v>-3.9121106953923623E-2</v>
      </c>
      <c r="F30" s="10">
        <f t="shared" si="6"/>
        <v>9.6570024328110626E-3</v>
      </c>
      <c r="G30" s="10">
        <f t="shared" si="6"/>
        <v>1.6271773551223695E-2</v>
      </c>
    </row>
    <row r="31" spans="1:9" ht="12.75">
      <c r="A31" s="16" t="s">
        <v>53</v>
      </c>
      <c r="B31" s="10">
        <f>627.51*(B11-B17-B23)</f>
        <v>-2.7780218515782464</v>
      </c>
      <c r="C31" s="10">
        <f t="shared" ref="C31:G31" si="7">627.51*(C11-C17-C23)</f>
        <v>-3.3172132189228454</v>
      </c>
      <c r="D31" s="10">
        <f t="shared" si="7"/>
        <v>-1.5655034653398632</v>
      </c>
      <c r="E31" s="10">
        <f t="shared" si="7"/>
        <v>-0.56925209649598318</v>
      </c>
      <c r="F31" s="10">
        <f t="shared" si="7"/>
        <v>-0.23351557744203405</v>
      </c>
      <c r="G31" s="10">
        <f t="shared" si="7"/>
        <v>-0.10548958660550681</v>
      </c>
    </row>
    <row r="32" spans="1:9" ht="12.75">
      <c r="A32" s="16" t="s">
        <v>51</v>
      </c>
      <c r="B32" s="10">
        <f>B31-B28</f>
        <v>-0.32848812218703571</v>
      </c>
      <c r="C32" s="10">
        <f t="shared" ref="C32:G32" si="8">C31-C28</f>
        <v>-0.2836106256629547</v>
      </c>
      <c r="D32" s="10">
        <f t="shared" si="8"/>
        <v>-9.5774318049115736E-2</v>
      </c>
      <c r="E32" s="10">
        <f t="shared" si="8"/>
        <v>-3.6591356855596557E-2</v>
      </c>
      <c r="F32" s="10">
        <f t="shared" si="8"/>
        <v>-1.8558925791114428E-2</v>
      </c>
      <c r="G32" s="10">
        <f t="shared" si="8"/>
        <v>-1.128566378238105E-2</v>
      </c>
    </row>
    <row r="33" spans="1:7" ht="12.75">
      <c r="A33" s="16" t="s">
        <v>41</v>
      </c>
      <c r="B33" s="10">
        <f>B24-EXP(-$B$1*$B$2)*(B24-B25)/(EXP(-$B$1*$B$2)-EXP(-$B$1*$B$3))</f>
        <v>-6.6355555803223762E-2</v>
      </c>
      <c r="C33" s="10">
        <f t="shared" ref="C33:G33" si="9">C24-EXP(-$B$1*$B$2)*(C24-C25)/(EXP(-$B$1*$B$2)-EXP(-$B$1*$B$3))</f>
        <v>-1.3250104545861661</v>
      </c>
      <c r="D33" s="10">
        <f t="shared" si="9"/>
        <v>-1.1752764399902123</v>
      </c>
      <c r="E33" s="10">
        <f t="shared" si="9"/>
        <v>-0.49730163756333423</v>
      </c>
      <c r="F33" s="10">
        <f t="shared" si="9"/>
        <v>-0.22615964576289313</v>
      </c>
      <c r="G33" s="10">
        <f t="shared" si="9"/>
        <v>-0.11125137565719123</v>
      </c>
    </row>
    <row r="34" spans="1:7" ht="12.75">
      <c r="A34" s="16" t="s">
        <v>46</v>
      </c>
      <c r="B34" s="10">
        <f>B29-(1/$B$2^3)*(B29-B30)/((1/$B$2^3)-(1/$B$3^3))</f>
        <v>-2.6454219063591133</v>
      </c>
      <c r="C34" s="10">
        <f t="shared" ref="C34:G34" si="10">C29-(1/$B$2^3)*(C29-C30)/((1/$B$2^3)-(1/$B$3^3))</f>
        <v>-1.8764292139977468</v>
      </c>
      <c r="D34" s="10">
        <f t="shared" si="10"/>
        <v>-0.31887366904592374</v>
      </c>
      <c r="E34" s="10">
        <f t="shared" si="10"/>
        <v>-4.304921665211215E-2</v>
      </c>
      <c r="F34" s="10">
        <f t="shared" si="10"/>
        <v>7.8794002239178304E-3</v>
      </c>
      <c r="G34" s="10">
        <f t="shared" si="10"/>
        <v>1.5381686634048703E-2</v>
      </c>
    </row>
    <row r="35" spans="1:7" ht="12.75">
      <c r="A35" s="16" t="s">
        <v>52</v>
      </c>
      <c r="B35" s="10">
        <f>B33+B34+B32</f>
        <v>-3.0402655843493727</v>
      </c>
      <c r="C35" s="10">
        <f t="shared" ref="C35:G35" si="11">C33+C34+C32</f>
        <v>-3.4850502942468675</v>
      </c>
      <c r="D35" s="10">
        <f t="shared" si="11"/>
        <v>-1.5899244270852517</v>
      </c>
      <c r="E35" s="10">
        <f t="shared" si="11"/>
        <v>-0.57694221107104293</v>
      </c>
      <c r="F35" s="10">
        <f t="shared" si="11"/>
        <v>-0.23683917133008972</v>
      </c>
      <c r="G35" s="10">
        <f t="shared" si="11"/>
        <v>-0.10715535280552357</v>
      </c>
    </row>
    <row r="43" spans="1:7">
      <c r="A43" s="8"/>
      <c r="C43" s="8"/>
    </row>
    <row r="44" spans="1:7">
      <c r="A44" s="9"/>
      <c r="C44" s="9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C46" sqref="C46"/>
    </sheetView>
  </sheetViews>
  <sheetFormatPr defaultColWidth="9.140625" defaultRowHeight="11.25"/>
  <cols>
    <col min="1" max="1" width="22.7109375" style="1" customWidth="1"/>
    <col min="2" max="2" width="11.5703125" style="1" customWidth="1"/>
    <col min="3" max="3" width="10.85546875" style="1" customWidth="1"/>
    <col min="4" max="4" width="9.85546875" style="1" customWidth="1"/>
    <col min="5" max="8" width="9.7109375" style="1" bestFit="1" customWidth="1"/>
    <col min="9" max="16384" width="9.140625" style="1"/>
  </cols>
  <sheetData>
    <row r="1" spans="1:10" ht="12.75">
      <c r="A1" s="16" t="s">
        <v>49</v>
      </c>
      <c r="B1" s="16">
        <v>1.63</v>
      </c>
      <c r="E1" s="29" t="s">
        <v>63</v>
      </c>
    </row>
    <row r="2" spans="1:10" ht="12.75">
      <c r="A2" s="16" t="s">
        <v>47</v>
      </c>
      <c r="B2" s="16">
        <v>5</v>
      </c>
      <c r="E2" s="29" t="s">
        <v>64</v>
      </c>
    </row>
    <row r="3" spans="1:10" ht="12.75">
      <c r="A3" s="16" t="s">
        <v>48</v>
      </c>
      <c r="B3" s="16">
        <v>4</v>
      </c>
      <c r="C3" s="16"/>
      <c r="D3" s="16"/>
      <c r="E3" s="29" t="s">
        <v>66</v>
      </c>
      <c r="F3" s="16"/>
      <c r="G3" s="16"/>
      <c r="H3" s="16"/>
      <c r="I3" s="16"/>
      <c r="J3" s="16"/>
    </row>
    <row r="4" spans="1:10" ht="12.75">
      <c r="A4" s="16"/>
      <c r="B4" s="16"/>
      <c r="C4" s="16"/>
      <c r="D4" s="16" t="s">
        <v>0</v>
      </c>
      <c r="E4" s="16"/>
      <c r="F4" s="16"/>
      <c r="G4" s="16"/>
      <c r="H4" s="16"/>
      <c r="I4" s="16"/>
      <c r="J4" s="16"/>
    </row>
    <row r="5" spans="1:10" ht="12.75">
      <c r="A5" s="16" t="s">
        <v>0</v>
      </c>
      <c r="B5" s="24">
        <v>2.9</v>
      </c>
      <c r="C5" s="24">
        <v>3.2</v>
      </c>
      <c r="D5" s="24">
        <v>4.2</v>
      </c>
      <c r="E5" s="24">
        <v>5.2</v>
      </c>
      <c r="F5" s="24">
        <v>6.2</v>
      </c>
      <c r="G5" s="24">
        <v>7.2</v>
      </c>
      <c r="H5" s="24">
        <v>8.1999999999999993</v>
      </c>
      <c r="I5" s="16"/>
      <c r="J5" s="16"/>
    </row>
    <row r="6" spans="1:10" ht="12.75">
      <c r="A6" s="16" t="s">
        <v>3</v>
      </c>
      <c r="B6" s="28">
        <v>-868.66378460759995</v>
      </c>
      <c r="C6" s="28">
        <v>-868.68962207628897</v>
      </c>
      <c r="D6" s="28">
        <v>-868.70511673193801</v>
      </c>
      <c r="E6" s="28">
        <v>-868.70497272715204</v>
      </c>
      <c r="F6" s="28">
        <v>-868.70452047358594</v>
      </c>
      <c r="G6" s="28">
        <v>-868.70422522498495</v>
      </c>
      <c r="H6" s="28">
        <v>-868.70402645383297</v>
      </c>
      <c r="I6" s="16"/>
      <c r="J6" s="16"/>
    </row>
    <row r="7" spans="1:10" ht="12.75">
      <c r="A7" s="16" t="s">
        <v>4</v>
      </c>
      <c r="B7" s="28">
        <v>-872.29706319414902</v>
      </c>
      <c r="C7" s="28">
        <v>-872.30339523102896</v>
      </c>
      <c r="D7" s="28">
        <v>-872.29331010010105</v>
      </c>
      <c r="E7" s="28">
        <v>-872.28741580941096</v>
      </c>
      <c r="F7" s="28">
        <v>-872.28543340568399</v>
      </c>
      <c r="G7" s="28">
        <v>-872.28465400751099</v>
      </c>
      <c r="H7" s="28">
        <v>-872.28428364329704</v>
      </c>
      <c r="I7" s="16"/>
      <c r="J7" s="16"/>
    </row>
    <row r="8" spans="1:10" ht="12.75">
      <c r="A8" s="16" t="s">
        <v>20</v>
      </c>
      <c r="B8" s="10">
        <v>-868.65290485310004</v>
      </c>
      <c r="C8" s="10">
        <v>-868.678696081</v>
      </c>
      <c r="D8" s="10">
        <v>-868.69409517600002</v>
      </c>
      <c r="E8" s="10">
        <v>-868.69388570189994</v>
      </c>
      <c r="F8" s="10">
        <v>-868.69339441520003</v>
      </c>
      <c r="G8" s="10">
        <v>-868.69308003979995</v>
      </c>
      <c r="H8" s="10">
        <v>-868.69287029509997</v>
      </c>
      <c r="I8" s="16"/>
      <c r="J8" s="16"/>
    </row>
    <row r="9" spans="1:10" ht="12.75">
      <c r="A9" s="16" t="s">
        <v>5</v>
      </c>
      <c r="B9" s="10">
        <v>-872.21531515130005</v>
      </c>
      <c r="C9" s="10">
        <v>-872.22127792909998</v>
      </c>
      <c r="D9" s="10">
        <v>-872.21029477729996</v>
      </c>
      <c r="E9" s="10">
        <v>-872.20397637470001</v>
      </c>
      <c r="F9" s="10">
        <v>-872.20176798930004</v>
      </c>
      <c r="G9" s="10">
        <v>-872.20089326200002</v>
      </c>
      <c r="H9" s="10">
        <v>-872.20047153710004</v>
      </c>
      <c r="I9" s="16"/>
      <c r="J9" s="16"/>
    </row>
    <row r="10" spans="1:10" ht="12.75">
      <c r="A10" s="16" t="s">
        <v>21</v>
      </c>
      <c r="B10" s="10">
        <v>-871.98267955542599</v>
      </c>
      <c r="C10" s="10">
        <v>-871.98748107660094</v>
      </c>
      <c r="D10" s="10">
        <v>-871.97355236361705</v>
      </c>
      <c r="E10" s="10">
        <v>-871.96564325391603</v>
      </c>
      <c r="F10" s="10">
        <v>-871.96263734148499</v>
      </c>
      <c r="G10" s="10">
        <v>-871.96136944167495</v>
      </c>
      <c r="H10" s="10">
        <v>-871.96061946363398</v>
      </c>
      <c r="I10" s="16"/>
      <c r="J10" s="16"/>
    </row>
    <row r="11" spans="1:10" ht="12.75">
      <c r="A11" s="16" t="s">
        <v>22</v>
      </c>
      <c r="B11" s="10">
        <v>-872.151668455974</v>
      </c>
      <c r="C11" s="10">
        <v>-872.16093242253896</v>
      </c>
      <c r="D11" s="10">
        <v>-872.15294587677101</v>
      </c>
      <c r="E11" s="10">
        <v>-872.14648148521803</v>
      </c>
      <c r="F11" s="10">
        <v>-872.14388846270504</v>
      </c>
      <c r="G11" s="10">
        <v>-872.14275302274405</v>
      </c>
      <c r="H11" s="10">
        <v>-872.14205210486796</v>
      </c>
      <c r="I11" s="16"/>
      <c r="J11" s="16"/>
    </row>
    <row r="12" spans="1:10" ht="12.75">
      <c r="A12" s="16" t="s">
        <v>8</v>
      </c>
      <c r="B12" s="10">
        <v>-434.3516831993</v>
      </c>
      <c r="C12" s="10">
        <v>-434.35167976299999</v>
      </c>
      <c r="D12" s="10">
        <v>-434.35167222109999</v>
      </c>
      <c r="E12" s="10">
        <v>-434.35166852139997</v>
      </c>
      <c r="F12" s="10">
        <v>-434.3516667394</v>
      </c>
      <c r="G12" s="10">
        <v>-434.35166512339998</v>
      </c>
      <c r="H12" s="10">
        <v>-434.3516643227</v>
      </c>
      <c r="I12" s="16"/>
      <c r="J12" s="16"/>
    </row>
    <row r="13" spans="1:10" ht="12.75">
      <c r="A13" s="16" t="s">
        <v>9</v>
      </c>
      <c r="B13" s="10">
        <v>-436.14258581280001</v>
      </c>
      <c r="C13" s="10">
        <v>-436.14240314369999</v>
      </c>
      <c r="D13" s="10">
        <v>-436.14209354280001</v>
      </c>
      <c r="E13" s="10">
        <v>-436.14196136840002</v>
      </c>
      <c r="F13" s="10">
        <v>-436.14190242770002</v>
      </c>
      <c r="G13" s="10">
        <v>-436.141869386</v>
      </c>
      <c r="H13" s="10">
        <v>-436.14184956960003</v>
      </c>
      <c r="I13" s="16"/>
      <c r="J13" s="16"/>
    </row>
    <row r="14" spans="1:10" ht="12.75">
      <c r="A14" s="16" t="s">
        <v>23</v>
      </c>
      <c r="B14" s="10">
        <v>-434.34625651110002</v>
      </c>
      <c r="C14" s="10">
        <v>-434.3462261757</v>
      </c>
      <c r="D14" s="10">
        <v>-434.34616844829998</v>
      </c>
      <c r="E14" s="10">
        <v>-434.34613157019999</v>
      </c>
      <c r="F14" s="10">
        <v>-434.346110248</v>
      </c>
      <c r="G14" s="10">
        <v>-434.34609902260001</v>
      </c>
      <c r="H14" s="10">
        <v>-434.34609277229998</v>
      </c>
      <c r="I14" s="16"/>
      <c r="J14" s="16"/>
    </row>
    <row r="15" spans="1:10" ht="12.75">
      <c r="A15" s="16" t="s">
        <v>10</v>
      </c>
      <c r="B15" s="10">
        <v>-436.10192396169998</v>
      </c>
      <c r="C15" s="10">
        <v>-436.10145425029998</v>
      </c>
      <c r="D15" s="10">
        <v>-436.10060524599999</v>
      </c>
      <c r="E15" s="10">
        <v>-436.1002515417</v>
      </c>
      <c r="F15" s="10">
        <v>-436.10007844590001</v>
      </c>
      <c r="G15" s="10">
        <v>-436.09999758750001</v>
      </c>
      <c r="H15" s="10">
        <v>-436.09995188639999</v>
      </c>
      <c r="I15" s="16"/>
      <c r="J15" s="16"/>
    </row>
    <row r="16" spans="1:10" ht="12.75">
      <c r="A16" s="16" t="s">
        <v>24</v>
      </c>
      <c r="B16" s="10">
        <v>-435.986132200322</v>
      </c>
      <c r="C16" s="10">
        <v>-435.98482413370402</v>
      </c>
      <c r="D16" s="10">
        <v>-435.98227304755</v>
      </c>
      <c r="E16" s="10">
        <v>-435.98110440108297</v>
      </c>
      <c r="F16" s="10">
        <v>-435.98053022207102</v>
      </c>
      <c r="G16" s="10">
        <v>-435.98025105421101</v>
      </c>
      <c r="H16" s="10">
        <v>-435.98004020536001</v>
      </c>
      <c r="I16" s="16"/>
      <c r="J16" s="16"/>
    </row>
    <row r="17" spans="1:10" ht="12.75">
      <c r="A17" s="16" t="s">
        <v>25</v>
      </c>
      <c r="B17" s="10">
        <v>-436.07651402284</v>
      </c>
      <c r="C17" s="10">
        <v>-436.07530341874798</v>
      </c>
      <c r="D17" s="10">
        <v>-436.07291355324497</v>
      </c>
      <c r="E17" s="10">
        <v>-436.071807950589</v>
      </c>
      <c r="F17" s="10">
        <v>-436.071253835932</v>
      </c>
      <c r="G17" s="10">
        <v>-436.07098039800297</v>
      </c>
      <c r="H17" s="10">
        <v>-436.07077282869102</v>
      </c>
      <c r="I17" s="16"/>
      <c r="J17" s="16"/>
    </row>
    <row r="18" spans="1:10" ht="12.75">
      <c r="A18" s="16" t="s">
        <v>13</v>
      </c>
      <c r="B18" s="10">
        <v>-434.35173014830002</v>
      </c>
      <c r="C18" s="10">
        <v>-434.35172671829997</v>
      </c>
      <c r="D18" s="10">
        <v>-434.35171917960002</v>
      </c>
      <c r="E18" s="10">
        <v>-434.3517154777</v>
      </c>
      <c r="F18" s="10">
        <v>-434.3517137046</v>
      </c>
      <c r="G18" s="10">
        <v>-434.35171210959999</v>
      </c>
      <c r="H18" s="10">
        <v>-434.35171129700001</v>
      </c>
      <c r="I18" s="16"/>
      <c r="J18" s="16"/>
    </row>
    <row r="19" spans="1:10" ht="12.75">
      <c r="A19" s="16" t="s">
        <v>14</v>
      </c>
      <c r="B19" s="10">
        <v>-436.14256753609999</v>
      </c>
      <c r="C19" s="10">
        <v>-436.14238491650002</v>
      </c>
      <c r="D19" s="10">
        <v>-436.14207616340002</v>
      </c>
      <c r="E19" s="10">
        <v>-436.14194422489999</v>
      </c>
      <c r="F19" s="10">
        <v>-436.14188533840002</v>
      </c>
      <c r="G19" s="10">
        <v>-436.14185260400001</v>
      </c>
      <c r="H19" s="10">
        <v>-436.14183226249997</v>
      </c>
      <c r="I19" s="16"/>
      <c r="J19" s="16"/>
    </row>
    <row r="20" spans="1:10" ht="12.75">
      <c r="A20" s="16" t="s">
        <v>26</v>
      </c>
      <c r="B20" s="10">
        <v>-434.346301826</v>
      </c>
      <c r="C20" s="10">
        <v>-434.34627155610002</v>
      </c>
      <c r="D20" s="10">
        <v>-434.34621392849999</v>
      </c>
      <c r="E20" s="10">
        <v>-434.34617725739997</v>
      </c>
      <c r="F20" s="10">
        <v>-434.34615588740002</v>
      </c>
      <c r="G20" s="10">
        <v>-434.34614465620001</v>
      </c>
      <c r="H20" s="10">
        <v>-434.34613825740001</v>
      </c>
      <c r="I20" s="16"/>
      <c r="J20" s="16"/>
    </row>
    <row r="21" spans="1:10" ht="12.75">
      <c r="A21" s="16" t="s">
        <v>15</v>
      </c>
      <c r="B21" s="10">
        <v>-436.10189747070001</v>
      </c>
      <c r="C21" s="10">
        <v>-436.1014282717</v>
      </c>
      <c r="D21" s="10">
        <v>-436.10058070859998</v>
      </c>
      <c r="E21" s="10">
        <v>-436.10022836489998</v>
      </c>
      <c r="F21" s="10">
        <v>-436.10005540769998</v>
      </c>
      <c r="G21" s="10">
        <v>-436.0999748397</v>
      </c>
      <c r="H21" s="10">
        <v>-436.0999288699</v>
      </c>
      <c r="I21" s="16"/>
      <c r="J21" s="16"/>
    </row>
    <row r="22" spans="1:10" ht="12.75">
      <c r="A22" s="16" t="s">
        <v>27</v>
      </c>
      <c r="B22" s="10">
        <v>-435.98608118190998</v>
      </c>
      <c r="C22" s="10">
        <v>-435.98477349055298</v>
      </c>
      <c r="D22" s="10">
        <v>-435.98222675713799</v>
      </c>
      <c r="E22" s="10">
        <v>-435.98105969658502</v>
      </c>
      <c r="F22" s="10">
        <v>-435.98048334872101</v>
      </c>
      <c r="G22" s="10">
        <v>-435.98020562276798</v>
      </c>
      <c r="H22" s="10">
        <v>-435.97999463879103</v>
      </c>
      <c r="I22" s="16"/>
      <c r="J22" s="16"/>
    </row>
    <row r="23" spans="1:10" s="2" customFormat="1" ht="13.5" thickBot="1">
      <c r="A23" s="14" t="s">
        <v>28</v>
      </c>
      <c r="B23" s="12">
        <v>-436.07644095704501</v>
      </c>
      <c r="C23" s="12">
        <v>-436.07523060684798</v>
      </c>
      <c r="D23" s="12">
        <v>-436.07284456085699</v>
      </c>
      <c r="E23" s="12">
        <v>-436.07174034489799</v>
      </c>
      <c r="F23" s="12">
        <v>-436.07118416583199</v>
      </c>
      <c r="G23" s="12">
        <v>-436.07091215357798</v>
      </c>
      <c r="H23" s="12">
        <v>-436.07070440765</v>
      </c>
      <c r="I23" s="14"/>
      <c r="J23" s="14"/>
    </row>
    <row r="24" spans="1:10" ht="12.75">
      <c r="A24" s="16" t="s">
        <v>40</v>
      </c>
      <c r="B24" s="10">
        <f>627.51*(B6-B12-B18)</f>
        <v>24.867430637443157</v>
      </c>
      <c r="C24" s="10">
        <f t="shared" ref="C24:H24" si="0">627.51*(C6-C12-C18)</f>
        <v>8.6498519884493223</v>
      </c>
      <c r="D24" s="10">
        <f t="shared" si="0"/>
        <v>-1.0826626051524368</v>
      </c>
      <c r="E24" s="10">
        <f t="shared" si="0"/>
        <v>-0.99694273995451455</v>
      </c>
      <c r="F24" s="10">
        <f t="shared" si="0"/>
        <v>-0.71537996547338711</v>
      </c>
      <c r="G24" s="10">
        <f t="shared" si="0"/>
        <v>-0.53212345049687659</v>
      </c>
      <c r="H24" s="10">
        <f t="shared" si="0"/>
        <v>-0.40840492677057283</v>
      </c>
      <c r="I24" s="16"/>
      <c r="J24" s="16"/>
    </row>
    <row r="25" spans="1:10" ht="12.75">
      <c r="A25" s="16" t="s">
        <v>39</v>
      </c>
      <c r="B25" s="10">
        <f>627.51*(B8-B14-B20)</f>
        <v>24.882957744830257</v>
      </c>
      <c r="C25" s="10">
        <f t="shared" ref="C25:H25" si="1">627.51*(C8-C14-C20)</f>
        <v>8.6606738935200234</v>
      </c>
      <c r="D25" s="10">
        <f t="shared" si="1"/>
        <v>-1.0747986260231437</v>
      </c>
      <c r="E25" s="10">
        <f t="shared" si="1"/>
        <v>-0.98950439198378826</v>
      </c>
      <c r="F25" s="10">
        <f t="shared" si="1"/>
        <v>-0.70800685730668644</v>
      </c>
      <c r="G25" s="10">
        <f t="shared" si="1"/>
        <v>-0.52482489106385</v>
      </c>
      <c r="H25" s="10">
        <f t="shared" si="1"/>
        <v>-0.40114543113409579</v>
      </c>
      <c r="I25" s="16"/>
      <c r="J25" s="16"/>
    </row>
    <row r="26" spans="1:10" ht="12.75">
      <c r="A26" s="16" t="s">
        <v>42</v>
      </c>
      <c r="B26" s="10">
        <f>627.51*(B7-B13-B19)</f>
        <v>-7.47354699221383</v>
      </c>
      <c r="C26" s="10">
        <f t="shared" ref="C26:H26" si="2">627.51*(C7-C13-C19)</f>
        <v>-11.67618576687018</v>
      </c>
      <c r="D26" s="10">
        <f t="shared" si="2"/>
        <v>-5.735688576829447</v>
      </c>
      <c r="E26" s="10">
        <f t="shared" si="2"/>
        <v>-2.2026957117844175</v>
      </c>
      <c r="F26" s="10">
        <f t="shared" si="2"/>
        <v>-1.032655295327898</v>
      </c>
      <c r="G26" s="10">
        <f t="shared" si="2"/>
        <v>-0.58485030832170537</v>
      </c>
      <c r="H26" s="10">
        <f t="shared" si="2"/>
        <v>-0.37764254425669719</v>
      </c>
      <c r="I26" s="16"/>
      <c r="J26" s="16"/>
    </row>
    <row r="27" spans="1:10" ht="12.75">
      <c r="A27" s="16" t="s">
        <v>43</v>
      </c>
      <c r="B27" s="10">
        <f>627.51*(B9-B15-B21)</f>
        <v>-7.2124235469739411</v>
      </c>
      <c r="C27" s="10">
        <f t="shared" ref="C27:H27" si="3">627.51*(C9-C15-C21)</f>
        <v>-11.543301909322034</v>
      </c>
      <c r="D27" s="10">
        <f t="shared" si="3"/>
        <v>-5.715877332477012</v>
      </c>
      <c r="E27" s="10">
        <f t="shared" si="3"/>
        <v>-2.1940686974464905</v>
      </c>
      <c r="F27" s="10">
        <f t="shared" si="3"/>
        <v>-1.0254364931347522</v>
      </c>
      <c r="G27" s="10">
        <f t="shared" si="3"/>
        <v>-0.57783304535611135</v>
      </c>
      <c r="H27" s="10">
        <f t="shared" si="3"/>
        <v>-0.37072085984121145</v>
      </c>
      <c r="I27" s="16"/>
      <c r="J27" s="16"/>
    </row>
    <row r="28" spans="1:10" ht="12.75">
      <c r="A28" s="16" t="s">
        <v>50</v>
      </c>
      <c r="B28" s="10">
        <f>627.51*(B10-B16-B22)</f>
        <v>-6.5676283409695211</v>
      </c>
      <c r="C28" s="10">
        <f t="shared" ref="C28:H28" si="4">627.51*(C10-C16-C22)</f>
        <v>-11.222045180344367</v>
      </c>
      <c r="D28" s="10">
        <f t="shared" si="4"/>
        <v>-5.6805712535722011</v>
      </c>
      <c r="E28" s="10">
        <f t="shared" si="4"/>
        <v>-2.1832053372035847</v>
      </c>
      <c r="F28" s="10">
        <f t="shared" si="4"/>
        <v>-1.018932347538523</v>
      </c>
      <c r="G28" s="10">
        <f t="shared" si="4"/>
        <v>-0.57276897435818108</v>
      </c>
      <c r="H28" s="10">
        <f t="shared" si="4"/>
        <v>-0.36685457173715519</v>
      </c>
      <c r="I28" s="16"/>
      <c r="J28" s="16"/>
    </row>
    <row r="29" spans="1:10" ht="12.75">
      <c r="A29" s="16" t="s">
        <v>44</v>
      </c>
      <c r="B29" s="10">
        <f>B26-B24</f>
        <v>-32.34097762965699</v>
      </c>
      <c r="C29" s="10">
        <f t="shared" ref="C29:H29" si="5">C26-C24</f>
        <v>-20.326037755319504</v>
      </c>
      <c r="D29" s="10">
        <f t="shared" si="5"/>
        <v>-4.6530259716770104</v>
      </c>
      <c r="E29" s="10">
        <f t="shared" si="5"/>
        <v>-1.2057529718299029</v>
      </c>
      <c r="F29" s="10">
        <f t="shared" si="5"/>
        <v>-0.3172753298545109</v>
      </c>
      <c r="G29" s="10">
        <f t="shared" si="5"/>
        <v>-5.2726857824828777E-2</v>
      </c>
      <c r="H29" s="10">
        <f t="shared" si="5"/>
        <v>3.0762382513875641E-2</v>
      </c>
      <c r="I29" s="16"/>
      <c r="J29" s="16"/>
    </row>
    <row r="30" spans="1:10" ht="12.75">
      <c r="A30" s="16" t="s">
        <v>45</v>
      </c>
      <c r="B30" s="10">
        <f>B27-B25</f>
        <v>-32.095381291804202</v>
      </c>
      <c r="C30" s="10">
        <f t="shared" ref="C30:H30" si="6">C27-C25</f>
        <v>-20.203975802842059</v>
      </c>
      <c r="D30" s="10">
        <f t="shared" si="6"/>
        <v>-4.6410787064538681</v>
      </c>
      <c r="E30" s="10">
        <f t="shared" si="6"/>
        <v>-1.2045643054627022</v>
      </c>
      <c r="F30" s="10">
        <f t="shared" si="6"/>
        <v>-0.31742963582806571</v>
      </c>
      <c r="G30" s="10">
        <f t="shared" si="6"/>
        <v>-5.3008154292261356E-2</v>
      </c>
      <c r="H30" s="10">
        <f t="shared" si="6"/>
        <v>3.0424571292884339E-2</v>
      </c>
      <c r="I30" s="16"/>
      <c r="J30" s="16"/>
    </row>
    <row r="31" spans="1:10" ht="12.75">
      <c r="A31" s="16" t="s">
        <v>53</v>
      </c>
      <c r="B31" s="10">
        <f>627.51*(B11-B17-B23)</f>
        <v>0.80730661939511661</v>
      </c>
      <c r="C31" s="10">
        <f t="shared" ref="C31:H31" si="7">627.51*(C11-C17-C23)</f>
        <v>-6.5250980657039772</v>
      </c>
      <c r="D31" s="10">
        <f t="shared" si="7"/>
        <v>-4.5103929524542918</v>
      </c>
      <c r="E31" s="10">
        <f t="shared" si="7"/>
        <v>-1.8406058881239755</v>
      </c>
      <c r="F31" s="10">
        <f t="shared" si="7"/>
        <v>-0.91017874511435082</v>
      </c>
      <c r="G31" s="10">
        <f t="shared" si="7"/>
        <v>-0.53995425955294929</v>
      </c>
      <c r="H31" s="10">
        <f t="shared" si="7"/>
        <v>-0.36073574933983932</v>
      </c>
    </row>
    <row r="32" spans="1:10" ht="12.75">
      <c r="A32" s="16" t="s">
        <v>51</v>
      </c>
      <c r="B32" s="10">
        <f>B31-B28</f>
        <v>7.3749349603646372</v>
      </c>
      <c r="C32" s="10">
        <f t="shared" ref="C32:H32" si="8">C31-C28</f>
        <v>4.6969471146403894</v>
      </c>
      <c r="D32" s="10">
        <f t="shared" si="8"/>
        <v>1.1701783011179092</v>
      </c>
      <c r="E32" s="10">
        <f t="shared" si="8"/>
        <v>0.34259944907960915</v>
      </c>
      <c r="F32" s="10">
        <f t="shared" si="8"/>
        <v>0.1087536024241722</v>
      </c>
      <c r="G32" s="10">
        <f t="shared" si="8"/>
        <v>3.2814714805231793E-2</v>
      </c>
      <c r="H32" s="10">
        <f t="shared" si="8"/>
        <v>6.1188223973158706E-3</v>
      </c>
    </row>
    <row r="33" spans="1:8" ht="12.75">
      <c r="A33" s="16" t="s">
        <v>41</v>
      </c>
      <c r="B33" s="10">
        <f>B24-EXP(-$B$1*$B$2)*(B24-B25)/(EXP(-$B$1*$B$2)-EXP(-$B$1*$B$3))</f>
        <v>24.863647113712045</v>
      </c>
      <c r="C33" s="10">
        <f t="shared" ref="C33:H33" si="9">C24-EXP(-$B$1*$B$2)*(C24-C25)/(EXP(-$B$1*$B$2)-EXP(-$B$1*$B$3))</f>
        <v>8.6472149915103511</v>
      </c>
      <c r="D33" s="10">
        <f t="shared" si="9"/>
        <v>-1.0845788379004231</v>
      </c>
      <c r="E33" s="10">
        <f t="shared" si="9"/>
        <v>-0.99875525824049638</v>
      </c>
      <c r="F33" s="10">
        <f t="shared" si="9"/>
        <v>-0.71717658663567485</v>
      </c>
      <c r="G33" s="10">
        <f t="shared" si="9"/>
        <v>-0.53390190620851419</v>
      </c>
      <c r="H33" s="10">
        <f t="shared" si="9"/>
        <v>-0.41017386372268949</v>
      </c>
    </row>
    <row r="34" spans="1:8" ht="12.75">
      <c r="A34" s="16" t="s">
        <v>46</v>
      </c>
      <c r="B34" s="10">
        <f>B29-(1/$B$2^3)*(B29-B30)/((1/$B$2^3)-(1/$B$3^3))</f>
        <v>-32.598652475928766</v>
      </c>
      <c r="C34" s="10">
        <f t="shared" ref="C34:H34" si="10">C29-(1/$B$2^3)*(C29-C30)/((1/$B$2^3)-(1/$B$3^3))</f>
        <v>-20.4541027546401</v>
      </c>
      <c r="D34" s="10">
        <f t="shared" si="10"/>
        <v>-4.6655608073209631</v>
      </c>
      <c r="E34" s="10">
        <f t="shared" si="10"/>
        <v>-1.2070000971987693</v>
      </c>
      <c r="F34" s="10">
        <f t="shared" si="10"/>
        <v>-0.31711343506258455</v>
      </c>
      <c r="G34" s="10">
        <f t="shared" si="10"/>
        <v>-5.243172710489951E-2</v>
      </c>
      <c r="H34" s="10">
        <f t="shared" si="10"/>
        <v>3.1116807401473073E-2</v>
      </c>
    </row>
    <row r="35" spans="1:8" ht="12.75">
      <c r="A35" s="16" t="s">
        <v>52</v>
      </c>
      <c r="B35" s="10">
        <f>B33+B34+B32</f>
        <v>-0.36007040185208439</v>
      </c>
      <c r="C35" s="10">
        <f t="shared" ref="C35:H35" si="11">C33+C34+C32</f>
        <v>-7.1099406484893599</v>
      </c>
      <c r="D35" s="10">
        <f t="shared" si="11"/>
        <v>-4.5799613441034772</v>
      </c>
      <c r="E35" s="10">
        <f t="shared" si="11"/>
        <v>-1.8631559063596563</v>
      </c>
      <c r="F35" s="10">
        <f t="shared" si="11"/>
        <v>-0.92553641927408714</v>
      </c>
      <c r="G35" s="10">
        <f t="shared" si="11"/>
        <v>-0.55351891850818191</v>
      </c>
      <c r="H35" s="10">
        <f t="shared" si="11"/>
        <v>-0.37293823392390058</v>
      </c>
    </row>
    <row r="58" spans="4:6">
      <c r="D58" s="3"/>
      <c r="F58" s="3"/>
    </row>
    <row r="59" spans="4:6">
      <c r="D59" s="3"/>
      <c r="F59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E1" sqref="E1:E3"/>
    </sheetView>
  </sheetViews>
  <sheetFormatPr defaultColWidth="9.140625" defaultRowHeight="11.25"/>
  <cols>
    <col min="1" max="1" width="22.7109375" style="1" customWidth="1"/>
    <col min="2" max="2" width="10.85546875" style="1" customWidth="1"/>
    <col min="3" max="3" width="11.5703125" style="1" customWidth="1"/>
    <col min="4" max="4" width="10.85546875" style="1" customWidth="1"/>
    <col min="5" max="5" width="9.85546875" style="1" customWidth="1"/>
    <col min="6" max="7" width="9.7109375" style="1" bestFit="1" customWidth="1"/>
    <col min="8" max="8" width="13.85546875" style="1" customWidth="1"/>
    <col min="9" max="16384" width="9.140625" style="1"/>
  </cols>
  <sheetData>
    <row r="1" spans="1:12" ht="12.75">
      <c r="A1" s="16" t="s">
        <v>49</v>
      </c>
      <c r="B1" s="16">
        <v>1.63</v>
      </c>
      <c r="E1" s="29" t="s">
        <v>63</v>
      </c>
    </row>
    <row r="2" spans="1:12" ht="12.75">
      <c r="A2" s="16" t="s">
        <v>47</v>
      </c>
      <c r="B2" s="16">
        <v>5</v>
      </c>
      <c r="E2" s="29" t="s">
        <v>64</v>
      </c>
    </row>
    <row r="3" spans="1:12" ht="12.75">
      <c r="A3" s="16" t="s">
        <v>48</v>
      </c>
      <c r="B3" s="16">
        <v>4</v>
      </c>
      <c r="E3" s="29" t="s">
        <v>66</v>
      </c>
    </row>
    <row r="4" spans="1:12">
      <c r="B4" s="11"/>
      <c r="C4" s="11"/>
      <c r="D4" s="11"/>
      <c r="E4" s="11"/>
      <c r="F4" s="11"/>
      <c r="G4" s="11"/>
      <c r="H4" s="11"/>
    </row>
    <row r="5" spans="1:12" ht="12.75">
      <c r="A5" s="16" t="s">
        <v>0</v>
      </c>
      <c r="B5" s="26">
        <v>2.8130000000000002</v>
      </c>
      <c r="C5" s="26">
        <v>3.1309999999999998</v>
      </c>
      <c r="D5" s="26">
        <v>4.1310000000000002</v>
      </c>
      <c r="E5" s="26">
        <v>5.1310000000000002</v>
      </c>
      <c r="F5" s="26">
        <v>6.1310000000000002</v>
      </c>
      <c r="G5" s="26">
        <v>7.1310000000000002</v>
      </c>
      <c r="H5" s="26">
        <v>8.1310000000000002</v>
      </c>
      <c r="L5" s="13"/>
    </row>
    <row r="6" spans="1:12" ht="12.75">
      <c r="A6" s="16" t="s">
        <v>3</v>
      </c>
      <c r="B6" s="10">
        <v>-487.5425721121</v>
      </c>
      <c r="C6" s="10">
        <v>-487.55286499930003</v>
      </c>
      <c r="D6" s="10">
        <v>-487.55416703219998</v>
      </c>
      <c r="E6" s="10">
        <v>-487.55201461780001</v>
      </c>
      <c r="F6" s="10">
        <v>-487.5509257901</v>
      </c>
      <c r="G6" s="10">
        <v>-487.55035638459998</v>
      </c>
      <c r="H6" s="10">
        <v>-487.55003161410002</v>
      </c>
      <c r="L6" s="13"/>
    </row>
    <row r="7" spans="1:12" ht="12.75">
      <c r="A7" s="16" t="s">
        <v>4</v>
      </c>
      <c r="B7" s="10">
        <v>-489.478137076</v>
      </c>
      <c r="C7" s="10">
        <v>-489.48224723660002</v>
      </c>
      <c r="D7" s="10">
        <v>-489.47695639800003</v>
      </c>
      <c r="E7" s="10">
        <v>-489.47375447730002</v>
      </c>
      <c r="F7" s="10">
        <v>-489.47253620800001</v>
      </c>
      <c r="G7" s="10">
        <v>-489.47198888759999</v>
      </c>
      <c r="H7" s="10">
        <v>-489.47169729299998</v>
      </c>
      <c r="L7" s="13"/>
    </row>
    <row r="8" spans="1:12" ht="12.75">
      <c r="A8" s="16" t="s">
        <v>20</v>
      </c>
      <c r="B8" s="10">
        <v>-487.53574861369998</v>
      </c>
      <c r="C8" s="10">
        <v>-487.54600589389997</v>
      </c>
      <c r="D8" s="10">
        <v>-487.54723177300002</v>
      </c>
      <c r="E8" s="10">
        <v>-487.54503968009999</v>
      </c>
      <c r="F8" s="10">
        <v>-487.54392755280003</v>
      </c>
      <c r="G8" s="10">
        <v>-487.54334511659999</v>
      </c>
      <c r="H8" s="10">
        <v>-487.54300825619998</v>
      </c>
      <c r="L8" s="13"/>
    </row>
    <row r="9" spans="1:12" ht="12.75">
      <c r="A9" s="16" t="s">
        <v>5</v>
      </c>
      <c r="B9" s="10">
        <v>-489.4307035361</v>
      </c>
      <c r="C9" s="10">
        <v>-489.4345433085</v>
      </c>
      <c r="D9" s="10">
        <v>-489.4285479102</v>
      </c>
      <c r="E9" s="10">
        <v>-489.42502786810002</v>
      </c>
      <c r="F9" s="10">
        <v>-489.4236717837</v>
      </c>
      <c r="G9" s="10">
        <v>-489.42304562020001</v>
      </c>
      <c r="H9" s="10">
        <v>-489.42271212430001</v>
      </c>
      <c r="L9" s="13"/>
    </row>
    <row r="10" spans="1:12" ht="12.75">
      <c r="A10" s="16" t="s">
        <v>21</v>
      </c>
      <c r="B10" s="10">
        <v>-489.29967606484502</v>
      </c>
      <c r="C10" s="10">
        <v>-489.30246670407303</v>
      </c>
      <c r="D10" s="10">
        <v>-489.29389564391198</v>
      </c>
      <c r="E10" s="10">
        <v>-489.28936926594798</v>
      </c>
      <c r="F10" s="10">
        <v>-489.28752142646499</v>
      </c>
      <c r="G10" s="10">
        <v>-489.28660435902401</v>
      </c>
      <c r="H10" s="10">
        <v>-489.28611259784202</v>
      </c>
      <c r="L10" s="13"/>
    </row>
    <row r="11" spans="1:12" ht="12.75">
      <c r="A11" s="16" t="s">
        <v>22</v>
      </c>
      <c r="B11" s="10">
        <v>-489.38240667817502</v>
      </c>
      <c r="C11" s="10">
        <v>-489.38592014354299</v>
      </c>
      <c r="D11" s="10">
        <v>-489.37783195344701</v>
      </c>
      <c r="E11" s="10">
        <v>-489.37331471036299</v>
      </c>
      <c r="F11" s="10">
        <v>-489.37144279903498</v>
      </c>
      <c r="G11" s="10">
        <v>-489.37050217211498</v>
      </c>
      <c r="H11" s="10">
        <v>-489.36999663508902</v>
      </c>
      <c r="L11" s="13"/>
    </row>
    <row r="12" spans="1:12" ht="12.75">
      <c r="A12" s="16" t="s">
        <v>8</v>
      </c>
      <c r="B12" s="10">
        <v>-243.77477290940001</v>
      </c>
      <c r="C12" s="10">
        <v>-243.7747707419</v>
      </c>
      <c r="D12" s="10">
        <v>-243.77476656330001</v>
      </c>
      <c r="E12" s="10">
        <v>-243.7747644145</v>
      </c>
      <c r="F12" s="10">
        <v>-243.7747634106</v>
      </c>
      <c r="G12" s="10">
        <v>-243.77476281680001</v>
      </c>
      <c r="H12" s="10">
        <v>-243.77476246160001</v>
      </c>
    </row>
    <row r="13" spans="1:12" ht="12.75">
      <c r="A13" s="16" t="s">
        <v>9</v>
      </c>
      <c r="B13" s="10">
        <v>-244.73605303030001</v>
      </c>
      <c r="C13" s="10">
        <v>-244.73594411170001</v>
      </c>
      <c r="D13" s="10">
        <v>-244.73575052230001</v>
      </c>
      <c r="E13" s="10">
        <v>-244.7356672048</v>
      </c>
      <c r="F13" s="10">
        <v>-244.73563637140001</v>
      </c>
      <c r="G13" s="10">
        <v>-244.73562071800001</v>
      </c>
      <c r="H13" s="10">
        <v>-244.7356106462</v>
      </c>
    </row>
    <row r="14" spans="1:12" ht="12.75">
      <c r="A14" s="16" t="s">
        <v>23</v>
      </c>
      <c r="B14" s="10">
        <v>-243.77135501180001</v>
      </c>
      <c r="C14" s="10">
        <v>-243.7713366612</v>
      </c>
      <c r="D14" s="28">
        <v>-243.77129370700001</v>
      </c>
      <c r="E14" s="10">
        <v>-243.7712738983</v>
      </c>
      <c r="F14" s="10">
        <v>-243.77126202560001</v>
      </c>
      <c r="G14" s="10">
        <v>-243.77125650330001</v>
      </c>
      <c r="H14" s="10">
        <v>-243.77125029920001</v>
      </c>
    </row>
    <row r="15" spans="1:12" ht="12.75">
      <c r="A15" s="16" t="s">
        <v>10</v>
      </c>
      <c r="B15" s="10">
        <v>-244.71231420000001</v>
      </c>
      <c r="C15" s="10">
        <v>-244.71202930600001</v>
      </c>
      <c r="D15" s="28">
        <v>-244.71151466526001</v>
      </c>
      <c r="E15" s="10">
        <v>-244.71129207640001</v>
      </c>
      <c r="F15" s="10">
        <v>-244.7111974954</v>
      </c>
      <c r="G15" s="10">
        <v>-244.71114629690001</v>
      </c>
      <c r="H15" s="10">
        <v>-244.71111699260001</v>
      </c>
    </row>
    <row r="16" spans="1:12" ht="12.75">
      <c r="A16" s="16" t="s">
        <v>24</v>
      </c>
      <c r="B16" s="10">
        <v>-244.64660138180599</v>
      </c>
      <c r="C16" s="10">
        <v>-244.645663089468</v>
      </c>
      <c r="D16" s="10">
        <v>-244.64402237514099</v>
      </c>
      <c r="E16" s="10">
        <v>-244.64338450253999</v>
      </c>
      <c r="F16" s="10">
        <v>-244.64307713337999</v>
      </c>
      <c r="G16" s="10">
        <v>-244.64289861931701</v>
      </c>
      <c r="H16" s="10">
        <v>-244.64280619059801</v>
      </c>
    </row>
    <row r="17" spans="1:8" ht="12.75">
      <c r="A17" s="16" t="s">
        <v>25</v>
      </c>
      <c r="B17" s="10">
        <v>-244.688408765162</v>
      </c>
      <c r="C17" s="10">
        <v>-244.68750642646401</v>
      </c>
      <c r="D17" s="10">
        <v>-244.68592755847999</v>
      </c>
      <c r="E17" s="10">
        <v>-244.685311871414</v>
      </c>
      <c r="F17" s="10">
        <v>-244.685009322556</v>
      </c>
      <c r="G17" s="10">
        <v>-244.684831155946</v>
      </c>
      <c r="H17" s="10">
        <v>-244.684739628378</v>
      </c>
    </row>
    <row r="18" spans="1:8" ht="12.75">
      <c r="A18" s="16" t="s">
        <v>13</v>
      </c>
      <c r="B18" s="10">
        <v>-243.77459469819999</v>
      </c>
      <c r="C18" s="10">
        <v>-243.7746066867</v>
      </c>
      <c r="D18" s="10">
        <v>-243.77460170289999</v>
      </c>
      <c r="E18" s="10">
        <v>-243.77459889560001</v>
      </c>
      <c r="F18" s="10">
        <v>-243.77459735139999</v>
      </c>
      <c r="G18" s="10">
        <v>-243.77459665489999</v>
      </c>
      <c r="H18" s="10">
        <v>-243.7745961617</v>
      </c>
    </row>
    <row r="19" spans="1:8" ht="12.75">
      <c r="A19" s="16" t="s">
        <v>14</v>
      </c>
      <c r="B19" s="10">
        <v>-244.7360206191</v>
      </c>
      <c r="C19" s="10">
        <v>-244.73600445049999</v>
      </c>
      <c r="D19" s="10">
        <v>-244.73576904020001</v>
      </c>
      <c r="E19" s="10">
        <v>-244.7356569179</v>
      </c>
      <c r="F19" s="10">
        <v>-244.73561024579999</v>
      </c>
      <c r="G19" s="10">
        <v>-244.7355930926</v>
      </c>
      <c r="H19" s="10">
        <v>-244.7355811692</v>
      </c>
    </row>
    <row r="20" spans="1:8" ht="12.75">
      <c r="A20" s="16" t="s">
        <v>26</v>
      </c>
      <c r="B20" s="10">
        <v>-243.77121209020001</v>
      </c>
      <c r="C20" s="10">
        <v>-243.77118681810001</v>
      </c>
      <c r="D20" s="10">
        <v>-243.771140046</v>
      </c>
      <c r="E20" s="10">
        <v>-243.77111520899999</v>
      </c>
      <c r="F20" s="10">
        <v>-243.77110093779999</v>
      </c>
      <c r="G20" s="10">
        <v>-243.77109188220001</v>
      </c>
      <c r="H20" s="10">
        <v>-243.77108506729999</v>
      </c>
    </row>
    <row r="21" spans="1:8" ht="12.75">
      <c r="A21" s="16" t="s">
        <v>15</v>
      </c>
      <c r="B21" s="10">
        <v>-244.71264032810001</v>
      </c>
      <c r="C21" s="10">
        <v>-244.71230810559999</v>
      </c>
      <c r="D21" s="10">
        <v>-244.7116083256</v>
      </c>
      <c r="E21" s="10">
        <v>-244.71131106990001</v>
      </c>
      <c r="F21" s="10">
        <v>-244.71118814880001</v>
      </c>
      <c r="G21" s="10">
        <v>-244.71112637420001</v>
      </c>
      <c r="H21" s="10">
        <v>-244.711091074</v>
      </c>
    </row>
    <row r="22" spans="1:8" ht="12.75">
      <c r="A22" s="16" t="s">
        <v>27</v>
      </c>
      <c r="B22" s="10">
        <v>-244.64777089924101</v>
      </c>
      <c r="C22" s="10">
        <v>-244.64679275007899</v>
      </c>
      <c r="D22" s="10">
        <v>-244.64447390957301</v>
      </c>
      <c r="E22" s="10">
        <v>-244.64357017400101</v>
      </c>
      <c r="F22" s="10">
        <v>-244.643163855577</v>
      </c>
      <c r="G22" s="10">
        <v>-244.642936448103</v>
      </c>
      <c r="H22" s="10">
        <v>-244.64280483305299</v>
      </c>
    </row>
    <row r="23" spans="1:8" s="2" customFormat="1" ht="12.75" customHeight="1" thickBot="1">
      <c r="A23" s="14" t="s">
        <v>28</v>
      </c>
      <c r="B23" s="12">
        <v>-244.68954455777001</v>
      </c>
      <c r="C23" s="12">
        <v>-244.688607086063</v>
      </c>
      <c r="D23" s="12">
        <v>-244.68636387295899</v>
      </c>
      <c r="E23" s="12">
        <v>-244.68548670309499</v>
      </c>
      <c r="F23" s="12">
        <v>-244.68508516703801</v>
      </c>
      <c r="G23" s="12">
        <v>-244.68485504692501</v>
      </c>
      <c r="H23" s="12">
        <v>-244.68472232314801</v>
      </c>
    </row>
    <row r="24" spans="1:8" ht="12.75">
      <c r="A24" s="16" t="s">
        <v>40</v>
      </c>
      <c r="B24" s="10">
        <f>627.51*(B6-B12-B18)</f>
        <v>4.2642413812052951</v>
      </c>
      <c r="C24" s="10">
        <f t="shared" ref="C24:H24" si="0">627.51*(C6-C12-C18)</f>
        <v>-2.1884854899764705</v>
      </c>
      <c r="D24" s="10">
        <f t="shared" si="0"/>
        <v>-3.0112736526557913</v>
      </c>
      <c r="E24" s="10">
        <f t="shared" si="0"/>
        <v>-1.663722094830828</v>
      </c>
      <c r="F24" s="10">
        <f t="shared" si="0"/>
        <v>-0.98207078303317985</v>
      </c>
      <c r="G24" s="10">
        <f t="shared" si="0"/>
        <v>-0.62557281386550667</v>
      </c>
      <c r="H24" s="10">
        <f t="shared" si="0"/>
        <v>-0.42230845691583452</v>
      </c>
    </row>
    <row r="25" spans="1:8" ht="12.75">
      <c r="A25" s="16" t="s">
        <v>39</v>
      </c>
      <c r="B25" s="10">
        <f>627.51*(B8-B14-B20)</f>
        <v>4.278669593158904</v>
      </c>
      <c r="C25" s="10">
        <f t="shared" ref="C25:H25" si="1">627.51*(C8-C14-C20)</f>
        <v>-2.185249985628503</v>
      </c>
      <c r="D25" s="10">
        <f t="shared" si="1"/>
        <v>-3.0108055302061048</v>
      </c>
      <c r="E25" s="10">
        <f t="shared" si="1"/>
        <v>-1.6632609377326855</v>
      </c>
      <c r="F25" s="10">
        <f t="shared" si="1"/>
        <v>-0.98179549441464553</v>
      </c>
      <c r="G25" s="10">
        <f t="shared" si="1"/>
        <v>-0.6254587325447557</v>
      </c>
      <c r="H25" s="10">
        <f t="shared" si="1"/>
        <v>-0.42224501563732386</v>
      </c>
    </row>
    <row r="26" spans="1:8" ht="12.75">
      <c r="A26" s="16" t="s">
        <v>42</v>
      </c>
      <c r="B26" s="10">
        <f>627.51*(B7-B13-B19)</f>
        <v>-3.8048608257531318</v>
      </c>
      <c r="C26" s="10">
        <f t="shared" ref="C26:H26" si="2">627.51*(C7-C13-C19)</f>
        <v>-6.4625211727559737</v>
      </c>
      <c r="D26" s="10">
        <f t="shared" si="2"/>
        <v>-3.4116686446090845</v>
      </c>
      <c r="E26" s="10">
        <f t="shared" si="2"/>
        <v>-1.5250718150601883</v>
      </c>
      <c r="F26" s="10">
        <f t="shared" si="2"/>
        <v>-0.80923112291630162</v>
      </c>
      <c r="G26" s="10">
        <f t="shared" si="2"/>
        <v>-0.48636856826116032</v>
      </c>
      <c r="H26" s="10">
        <f t="shared" si="2"/>
        <v>-0.31719224875870394</v>
      </c>
    </row>
    <row r="27" spans="1:8" ht="12.75">
      <c r="A27" s="16" t="s">
        <v>43</v>
      </c>
      <c r="B27" s="10">
        <f>627.51*(B9-B15-B21)</f>
        <v>-3.607560010068017</v>
      </c>
      <c r="C27" s="10">
        <f t="shared" ref="C27:H27" si="3">627.51*(C9-C15-C21)</f>
        <v>-6.4043023637215493</v>
      </c>
      <c r="D27" s="10">
        <f t="shared" si="3"/>
        <v>-3.4041911350351794</v>
      </c>
      <c r="E27" s="10">
        <f t="shared" si="3"/>
        <v>-1.5215371767161721</v>
      </c>
      <c r="F27" s="10">
        <f t="shared" si="3"/>
        <v>-0.80706539764242557</v>
      </c>
      <c r="G27" s="10">
        <f t="shared" si="3"/>
        <v>-0.48503328973872045</v>
      </c>
      <c r="H27" s="10">
        <f t="shared" si="3"/>
        <v>-0.31630124732627135</v>
      </c>
    </row>
    <row r="28" spans="1:8" ht="12.75">
      <c r="A28" s="16" t="s">
        <v>50</v>
      </c>
      <c r="B28" s="10">
        <f>627.51*(B10-B16-B22)</f>
        <v>-3.3281773710909954</v>
      </c>
      <c r="C28" s="10">
        <f t="shared" ref="C28:H28" si="4">627.51*(C10-C16-C22)</f>
        <v>-6.2819175987339309</v>
      </c>
      <c r="D28" s="10">
        <f t="shared" si="4"/>
        <v>-3.3881518903246821</v>
      </c>
      <c r="E28" s="10">
        <f t="shared" si="4"/>
        <v>-1.5151789987751518</v>
      </c>
      <c r="F28" s="10">
        <f t="shared" si="4"/>
        <v>-0.80348734064563643</v>
      </c>
      <c r="G28" s="10">
        <f t="shared" si="4"/>
        <v>-0.48273817442692463</v>
      </c>
      <c r="H28" s="10">
        <f t="shared" si="4"/>
        <v>-0.31474282060691422</v>
      </c>
    </row>
    <row r="29" spans="1:8" ht="12.75">
      <c r="A29" s="16" t="s">
        <v>44</v>
      </c>
      <c r="B29" s="10">
        <f>B26-B24</f>
        <v>-8.0691022069584264</v>
      </c>
      <c r="C29" s="10">
        <f t="shared" ref="C29:H29" si="5">C26-C24</f>
        <v>-4.2740356827795036</v>
      </c>
      <c r="D29" s="10">
        <f t="shared" si="5"/>
        <v>-0.4003949919532932</v>
      </c>
      <c r="E29" s="10">
        <f t="shared" si="5"/>
        <v>0.13865027977063971</v>
      </c>
      <c r="F29" s="10">
        <f t="shared" si="5"/>
        <v>0.17283966011687824</v>
      </c>
      <c r="G29" s="10">
        <f t="shared" si="5"/>
        <v>0.13920424560434635</v>
      </c>
      <c r="H29" s="10">
        <f t="shared" si="5"/>
        <v>0.10511620815713058</v>
      </c>
    </row>
    <row r="30" spans="1:8" ht="12.75">
      <c r="A30" s="16" t="s">
        <v>45</v>
      </c>
      <c r="B30" s="10">
        <f>B27-B25</f>
        <v>-7.886229603226921</v>
      </c>
      <c r="C30" s="10">
        <f t="shared" ref="C30:H30" si="6">C27-C25</f>
        <v>-4.2190523780930462</v>
      </c>
      <c r="D30" s="10">
        <f t="shared" si="6"/>
        <v>-0.3933856048290747</v>
      </c>
      <c r="E30" s="10">
        <f t="shared" si="6"/>
        <v>0.14172376101651341</v>
      </c>
      <c r="F30" s="10">
        <f t="shared" si="6"/>
        <v>0.17473009677221996</v>
      </c>
      <c r="G30" s="10">
        <f t="shared" si="6"/>
        <v>0.14042544280603525</v>
      </c>
      <c r="H30" s="10">
        <f t="shared" si="6"/>
        <v>0.10594376831105251</v>
      </c>
    </row>
    <row r="31" spans="1:8" ht="12.75">
      <c r="A31" s="16" t="s">
        <v>53</v>
      </c>
      <c r="B31" s="10">
        <f>627.51*(B11-B17-B23)</f>
        <v>-2.7945249485445101</v>
      </c>
      <c r="C31" s="10">
        <f t="shared" ref="C31:H31" si="7">627.51*(C11-C17-C23)</f>
        <v>-6.1537590288354531</v>
      </c>
      <c r="D31" s="10">
        <f t="shared" si="7"/>
        <v>-3.4767329652608643</v>
      </c>
      <c r="E31" s="10">
        <f t="shared" si="7"/>
        <v>-1.5789004097402037</v>
      </c>
      <c r="F31" s="10">
        <f t="shared" si="7"/>
        <v>-0.84607765730355655</v>
      </c>
      <c r="G31" s="10">
        <f t="shared" si="7"/>
        <v>-0.51202886028569394</v>
      </c>
      <c r="H31" s="10">
        <f t="shared" si="7"/>
        <v>-0.33551928262928671</v>
      </c>
    </row>
    <row r="32" spans="1:8" ht="12.75">
      <c r="A32" s="16" t="s">
        <v>51</v>
      </c>
      <c r="B32" s="10">
        <f>B31-B28</f>
        <v>0.53365242254648537</v>
      </c>
      <c r="C32" s="10">
        <f t="shared" ref="C32:H32" si="8">C31-C28</f>
        <v>0.12815856989847774</v>
      </c>
      <c r="D32" s="10">
        <f t="shared" si="8"/>
        <v>-8.8581074936182169E-2</v>
      </c>
      <c r="E32" s="10">
        <f t="shared" si="8"/>
        <v>-6.3721410965051906E-2</v>
      </c>
      <c r="F32" s="10">
        <f t="shared" si="8"/>
        <v>-4.2590316657920124E-2</v>
      </c>
      <c r="G32" s="10">
        <f t="shared" si="8"/>
        <v>-2.9290685858769316E-2</v>
      </c>
      <c r="H32" s="10">
        <f t="shared" si="8"/>
        <v>-2.0776462022372488E-2</v>
      </c>
    </row>
    <row r="33" spans="1:8" ht="12.75">
      <c r="A33" s="16" t="s">
        <v>41</v>
      </c>
      <c r="B33" s="10">
        <f>B24-EXP(-$B$1*$B$2)*(B24-B25)/(EXP(-$B$1*$B$2)-EXP(-$B$1*$B$3))</f>
        <v>4.260725627693513</v>
      </c>
      <c r="C33" s="10">
        <f t="shared" ref="C33:H33" si="9">C24-EXP(-$B$1*$B$2)*(C24-C25)/(EXP(-$B$1*$B$2)-EXP(-$B$1*$B$3))</f>
        <v>-2.1892738922961987</v>
      </c>
      <c r="D33" s="10">
        <f t="shared" si="9"/>
        <v>-3.0113877210623077</v>
      </c>
      <c r="E33" s="10">
        <f t="shared" si="9"/>
        <v>-1.6638344659751174</v>
      </c>
      <c r="F33" s="10">
        <f t="shared" si="9"/>
        <v>-0.98213786320433882</v>
      </c>
      <c r="G33" s="10">
        <f t="shared" si="9"/>
        <v>-0.62560061230687614</v>
      </c>
      <c r="H33" s="10">
        <f t="shared" si="9"/>
        <v>-0.42232391578893902</v>
      </c>
    </row>
    <row r="34" spans="1:8" ht="12.75">
      <c r="A34" s="16" t="s">
        <v>46</v>
      </c>
      <c r="B34" s="10">
        <f>B29-(1/$B$2^3)*(B29-B30)/((1/$B$2^3)-(1/$B$3^3))</f>
        <v>-8.2609685452996775</v>
      </c>
      <c r="C34" s="10">
        <f t="shared" ref="C34:H34" si="10">C29-(1/$B$2^3)*(C29-C30)/((1/$B$2^3)-(1/$B$3^3))</f>
        <v>-4.3317230844177539</v>
      </c>
      <c r="D34" s="10">
        <f t="shared" si="10"/>
        <v>-0.40774910303444051</v>
      </c>
      <c r="E34" s="10">
        <f t="shared" si="10"/>
        <v>0.13542564370939517</v>
      </c>
      <c r="F34" s="10">
        <f t="shared" si="10"/>
        <v>0.1708562511670115</v>
      </c>
      <c r="G34" s="10">
        <f t="shared" si="10"/>
        <v>0.13792298952388587</v>
      </c>
      <c r="H34" s="10">
        <f t="shared" si="10"/>
        <v>0.10424794832350756</v>
      </c>
    </row>
    <row r="35" spans="1:8" ht="12.75">
      <c r="A35" s="16" t="s">
        <v>52</v>
      </c>
      <c r="B35" s="10">
        <f>B33+B34+B32</f>
        <v>-3.4665904950596791</v>
      </c>
      <c r="C35" s="10">
        <f t="shared" ref="C35:H35" si="11">C33+C34+C32</f>
        <v>-6.3928384068154749</v>
      </c>
      <c r="D35" s="10">
        <f t="shared" si="11"/>
        <v>-3.5077178990329303</v>
      </c>
      <c r="E35" s="10">
        <f t="shared" si="11"/>
        <v>-1.5921302332307741</v>
      </c>
      <c r="F35" s="10">
        <f t="shared" si="11"/>
        <v>-0.85387192869524742</v>
      </c>
      <c r="G35" s="10">
        <f t="shared" si="11"/>
        <v>-0.51696830864175958</v>
      </c>
      <c r="H35" s="10">
        <f t="shared" si="11"/>
        <v>-0.33885242948780392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Benzene-Methane</vt:lpstr>
      <vt:lpstr>Benzene-Water</vt:lpstr>
      <vt:lpstr>Diaminodinitroethylene(FOX-7)</vt:lpstr>
      <vt:lpstr>Ethanol</vt:lpstr>
      <vt:lpstr>Ethylenedinitramine(EDNA)</vt:lpstr>
      <vt:lpstr>Imidazole</vt:lpstr>
      <vt:lpstr>Methylformate</vt:lpstr>
      <vt:lpstr>Nitrobenzene</vt:lpstr>
      <vt:lpstr>Nitromethane</vt:lpstr>
      <vt:lpstr>Water</vt:lpstr>
    </vt:vector>
  </TitlesOfParts>
  <Company>U.S. Army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decarlos.taylor</dc:creator>
  <cp:lastModifiedBy>decarlos.taylor</cp:lastModifiedBy>
  <dcterms:created xsi:type="dcterms:W3CDTF">2011-11-26T20:35:52Z</dcterms:created>
  <dcterms:modified xsi:type="dcterms:W3CDTF">2016-03-03T18:38:20Z</dcterms:modified>
</cp:coreProperties>
</file>